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xrivera\Documents\PACK 5\PRESUPUESTOS SEPARADOS\SAN JACINTO\"/>
    </mc:Choice>
  </mc:AlternateContent>
  <xr:revisionPtr revIDLastSave="0" documentId="13_ncr:1_{2129D9D9-3B32-46DE-97C1-32E6E60E6156}" xr6:coauthVersionLast="47" xr6:coauthVersionMax="47" xr10:uidLastSave="{00000000-0000-0000-0000-000000000000}"/>
  <bookViews>
    <workbookView xWindow="-108" yWindow="-108" windowWidth="23256" windowHeight="13896" xr2:uid="{FE9F79EE-F673-4D5E-AC58-BB2D85498756}"/>
  </bookViews>
  <sheets>
    <sheet name="ROSA BLANCA" sheetId="6" r:id="rId1"/>
  </sheets>
  <definedNames>
    <definedName name="_xlnm._FilterDatabase" localSheetId="0" hidden="1">'ROSA BLANCA'!$A$6:$G$6</definedName>
    <definedName name="_xlnm.Print_Area" localSheetId="0">'ROSA BLANCA'!$A$1:$G$563</definedName>
    <definedName name="_xlnm.Print_Titles" localSheetId="0">'ROSA BLANCA'!$6:$6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0" i="6" l="1"/>
  <c r="D323" i="6"/>
  <c r="D322" i="6"/>
  <c r="D319" i="6"/>
  <c r="D317" i="6"/>
  <c r="D314" i="6"/>
  <c r="D313" i="6"/>
  <c r="D312" i="6"/>
  <c r="D315" i="6" s="1"/>
  <c r="D267" i="6"/>
  <c r="D139" i="6"/>
  <c r="D137" i="6"/>
  <c r="D136" i="6"/>
  <c r="D135" i="6"/>
  <c r="D134" i="6"/>
  <c r="D91" i="6"/>
  <c r="D86" i="6"/>
  <c r="D85" i="6"/>
  <c r="D84" i="6"/>
  <c r="D87" i="6" s="1"/>
  <c r="D24" i="6"/>
</calcChain>
</file>

<file path=xl/sharedStrings.xml><?xml version="1.0" encoding="utf-8"?>
<sst xmlns="http://schemas.openxmlformats.org/spreadsheetml/2006/main" count="1427" uniqueCount="900">
  <si>
    <t>MINISTERIO DE EDUCACIÓN CIENCIA Y TECNOLOGÍA</t>
  </si>
  <si>
    <t>DEPARTAMENTO:  SAN SALVADOR         CÓDIGO:14864</t>
  </si>
  <si>
    <t>No.</t>
  </si>
  <si>
    <t xml:space="preserve">DESCRIPCIÓN / PARTIDA </t>
  </si>
  <si>
    <t>UNIDAD</t>
  </si>
  <si>
    <t>CANTIDAD</t>
  </si>
  <si>
    <t>PRECIO UNITARIO</t>
  </si>
  <si>
    <t xml:space="preserve"> SUB-TOTAL </t>
  </si>
  <si>
    <t xml:space="preserve"> TOTAL PARTIDA </t>
  </si>
  <si>
    <t>OBRAS PRELIMINARES</t>
  </si>
  <si>
    <t>1.1.1</t>
  </si>
  <si>
    <t>m²</t>
  </si>
  <si>
    <t>u</t>
  </si>
  <si>
    <t xml:space="preserve">TERRACERÍA </t>
  </si>
  <si>
    <t>1.2.1</t>
  </si>
  <si>
    <t xml:space="preserve">CORTE Y DESALOJO </t>
  </si>
  <si>
    <t xml:space="preserve">Corte de terreno </t>
  </si>
  <si>
    <t>m3</t>
  </si>
  <si>
    <t xml:space="preserve">Relleno compactado, con material selecto </t>
  </si>
  <si>
    <t>Desalojo de material sobrante, acarreo interno</t>
  </si>
  <si>
    <t>INTERVENCION EN VEGETACION EXISTENTE</t>
  </si>
  <si>
    <t>Tala y remoción de árbol, incluye: (tala, destronconado y desraizado).</t>
  </si>
  <si>
    <r>
      <rPr>
        <b/>
        <sz val="10"/>
        <color rgb="FF000000"/>
        <rFont val="Arial"/>
        <family val="2"/>
      </rPr>
      <t>NOTAS:</t>
    </r>
    <r>
      <rPr>
        <sz val="10"/>
        <color rgb="FF000000"/>
        <rFont val="Arial"/>
        <family val="2"/>
      </rPr>
      <t xml:space="preserve">
-Las áreas a demoler se indican en plano de demoliciones, se deberá hacer el desalojo del material excedente a un lugar autorizado por la Municipalidad, incluye el permiso de demolición, transporte y mano de obra.
-En caso de identificar cubiertas de techo de asbesto cemento, implementar las medidas de mitigación descritas en la actividad Generación de desechos peligrosos en la obra, del presupuesto del PGAS Específico del proyecto. El costo de las obras preliminars y provisionales, tal como se indica en las Especificaciones Técnicas del presente proyecto, deben de ser incluidas en los costos indirectos.
-Todo material producto de desmontajes realizados  que hayan sido declarados recuperables por la Supervisión y que se encuentre en buenas condiciones para reusos, se entregará inventariado y con acta al Director del Centro Educativo según se establece en las Especificaciones Técnicas, en la SECCION 1: OBRAS PRELIMINARES, en el ítem 1.6 DESMONTAJES.
-Todas las excavaciones y cortes que formen parte del  Listado de Actividades, deberán incluir el desalojo de material sobrante, en lugares autorizados.</t>
    </r>
  </si>
  <si>
    <t>CUBIERTA DE TECHOS</t>
  </si>
  <si>
    <t>2.1.1</t>
  </si>
  <si>
    <t>Cubierta de techo insulado de 2",que incluye: 
-Lámina superior calibre 24 y lámina inferior calibre 26, ambas caras prepintadas en color blanco.
-Capote de lámina de aluminio, zinc y silicio, calibre 26,
-Aplicación de impermeabilizante de la mejor calidad en cada tornillo instalado en estructura de techo.
-Botagua de techo de Lamina de Zinc aluminio calibre 24
-Hechura de cepos en ambas caras, tornillería. 
Las dimensiones de la cubierta de techo son tomadas en proyeccion horizontal para efectos de pago.</t>
  </si>
  <si>
    <t>ESTRUCTURA METÁLICA</t>
  </si>
  <si>
    <t>2.1.2</t>
  </si>
  <si>
    <t>m</t>
  </si>
  <si>
    <t>2.1.3</t>
  </si>
  <si>
    <t>Suministro e instalación de polines tipo P-1, tubo estructural de 2"x2"x1/8", con acabado de 2 manos de anticorrosivo de color diferente y 2 manos de esmalte color blanco porcelana</t>
  </si>
  <si>
    <t>2.1.4</t>
  </si>
  <si>
    <t>Suministro e instalación de canales de aguas lluvias de lámina galvanizada lisa calibre 24, soldado y remachado, ganchos escondidos de pletina de 1” x 1/8” a cada 0.45m, acabado final interior y exterior dos manos de anticorrosivo especial para galvanizado y dos manos de pintura esmalte color a definir en exterior.</t>
  </si>
  <si>
    <t>2.1.5</t>
  </si>
  <si>
    <t>Bajadas de aguas lluvias con tubería PVC Ø4", 125 PSI. Sujetados con abrazaderas con pletina de 1/8"x1", fijados con tornillo goloso de 2"x10 y anclas plásticas. Incluye accesorios y tubería subterránea a cajas de aguas lluvias.</t>
  </si>
  <si>
    <t>2.1.6</t>
  </si>
  <si>
    <t>2.1.7</t>
  </si>
  <si>
    <t>Suministro y Aplicación de 2 manos de pintura  látex acrílica lavable de la mejor calidad, acabado uniforme, color a definir según manual MI NUEVA ESCUELA, incluye limpieza y preparación de pared con base, en exteriores</t>
  </si>
  <si>
    <t>2.1.8</t>
  </si>
  <si>
    <t>2.1.9</t>
  </si>
  <si>
    <t>Suministro e Instalación de piso tipo porcelanato de alto tráfico de 60x60 cm color a escoger. Pegamento especial para porcelanato, incluye zócalo de 10x60 del mismo color.</t>
  </si>
  <si>
    <t>PUERTAS Y VENTANAS</t>
  </si>
  <si>
    <t>2.1.10</t>
  </si>
  <si>
    <t xml:space="preserve">Suministro e Instalación de Puerta P-1 (2.10 m x 1.0 m)  abatible de una hoja, con doble visor, que incluye: 
-Mocheta de Angulo de 2" x 2"x1/8"
-Marco y refuerzos de tubo estructural de 1" chapa 14
-Doble forro de lámina de hierro1/16"
-Doble visor de vidrio laminado de 6 mm. de 73 x 20 cm. color natural 
-Acabado de estructura de marco, mocheta y refuerzos, con aplicación de 2 manos de pintura antirrosiva en colores diferentes
-Acabado en forro con 2 manos de anticorrosivo y 2 de esmalte color gris meteoro, aplicado con soplete.
-Según detalle anexo
</t>
  </si>
  <si>
    <t>2.1.11</t>
  </si>
  <si>
    <t>2.1.12</t>
  </si>
  <si>
    <t>m2</t>
  </si>
  <si>
    <t>INSTALACIONES ELECTRICAS</t>
  </si>
  <si>
    <t>LUCES, TOMAS Y VENTILADORES</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</si>
  <si>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</si>
  <si>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Luminaria tipo apliqué ovalado (tortuga) con bombillo LED de 12w, luz de día, con acabado blanco, para montaje superficial en pasillos y sanitarios. incluye caja octogonal tipo pesada UL, cableado y canalizacion con tuberia EMT con sus accesorios.</t>
  </si>
  <si>
    <t>Luminaria de emergencia led de 2x3 W, luz de día, para montaje superficial en pared. incluye caja octogonal tipo pesada UL, cableado y canalización con tubería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</si>
  <si>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</si>
  <si>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</si>
  <si>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</si>
  <si>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CONSTRUCCION</t>
  </si>
  <si>
    <t>MÓDULO "A" ADMINISTRACIÓN (Secretaria y espera, bodega didáctica, oficina Director, oficina Subdirector, Sala de maestros, servicios sanitarios personal  y servicio sanitario visitas)</t>
  </si>
  <si>
    <t>3.1.1</t>
  </si>
  <si>
    <t xml:space="preserve">Trazo y Nivelación </t>
  </si>
  <si>
    <t>TERRACERIA</t>
  </si>
  <si>
    <t>3.1.2</t>
  </si>
  <si>
    <t xml:space="preserve">Excavación para fundaciones </t>
  </si>
  <si>
    <t>3.1.3</t>
  </si>
  <si>
    <t>Suelo cemento proporcion 20 :1 compactado al 90% con material de acarreo</t>
  </si>
  <si>
    <t>3.1.4</t>
  </si>
  <si>
    <t>Material de acarreo compactado al 90%</t>
  </si>
  <si>
    <t>Desalojo de material sobrante, medido en banco</t>
  </si>
  <si>
    <t xml:space="preserve">CONCRETO </t>
  </si>
  <si>
    <t>Solera de fundación (SF-1) 45 cm x 25 cm, f´c= 210 kg/cm2, refuerzo 4#4+2#3, estribos #2 @15 cm.</t>
  </si>
  <si>
    <t>Pedestales para columnas metálicas (PD-A) 40 cm x 40 cmx60  cm, f´c= 210 kg/cm2, refuerzo8#5, estribos #2 @15 cm.</t>
  </si>
  <si>
    <t>Solera de coronamiento (SC-1) 15 cm x 20 cm, f´c= 210 kg/cm2, refuerzo 4#4, estribos #2 @15 cm.</t>
  </si>
  <si>
    <t>Solera mojinete 1 (SM-1) 15 cm x 20 cm, f´c= 210 kg/cm2, refuerzo 4#4, estribos #2 @15 cm.</t>
  </si>
  <si>
    <t xml:space="preserve">Concreto de f'c=180 kg/cm² de e=0.07 m, refuerzo electromalla 6"x6", calibre 9/9, para base de enchape de piso de porcelanato </t>
  </si>
  <si>
    <t>PAREDES</t>
  </si>
  <si>
    <t>Pared de Bloque de Concreto 15X20X40 cm. RV #4@0.40M, RH #2@0.40. Incluye solera intermedia, solera de coronamiento, esquineros y repisa de ventanas. Según detalle.</t>
  </si>
  <si>
    <r>
      <t>ESTRUCTURA METALICA (</t>
    </r>
    <r>
      <rPr>
        <sz val="10"/>
        <color rgb="FF000000"/>
        <rFont val="Arial"/>
        <family val="2"/>
      </rPr>
      <t>Todas las estructuras metálicas incluyen dos manos de pintura anticorrosiva y dos manos de esmalte</t>
    </r>
    <r>
      <rPr>
        <b/>
        <sz val="10"/>
        <color rgb="FF000000"/>
        <rFont val="Arial"/>
        <family val="2"/>
      </rPr>
      <t xml:space="preserve">) </t>
    </r>
  </si>
  <si>
    <t>Suministro e instalación de VIGA (M-1) tubo estructural 4"x6", chapa 14; incluye placas de conexión y la instalacion según detalle en planos y pintura según especificación técnica.</t>
  </si>
  <si>
    <t>Suministro e instalación de VIGA (M-2) tubo estructural 4"x6", chapa 14; incluye placas de conexión y la instalacion según detalle en planos y pintura según especificación técnica.</t>
  </si>
  <si>
    <t>Suministro e instalación de COLUMNA (C-1) tubo estructural 6"x6", chapa 14; incluye placas de conexión y la instalacion según detalle en planos y pintura según especificación técnica.</t>
  </si>
  <si>
    <t>CUBIERTA Y PROTECCIONES</t>
  </si>
  <si>
    <t>Cubierta de techo insulado de 2",que incluye: 
-Lámina superior calibre 24 y lámina inferior calibre 26, ambas caras prepintadas en color blanco.
-Capote de lámina de aluminio, zinc y silicio, calibre 26,
-Aplicación de impermeabilizante de la mejor calidad en cada tornillo instalado en estructura de techo.
-Botagua de techo de Lamina de Zinc aluminio calibre 24
-Hechura de cepos en ambas caras, tornillería.
-Remates galvanizados cal.26 color blanco laterales y frontales. 
Las dimensiones de la cubierta de techo son tomadas en proyeccion horizontal para efectos de pago.</t>
  </si>
  <si>
    <t>ACABADOS EN PISOS</t>
  </si>
  <si>
    <t>ACABADOS EN PAREDES</t>
  </si>
  <si>
    <t>Repello  de superficies verticales y afinado  ambos con mezcla prefabricada.</t>
  </si>
  <si>
    <t>Suministro y Aplicación de 2 manos con pintura de aceite h=1.40 y 2 manos de pintura  látex acrílica lavable desde 1.40 hasta altura de cielo falso, de la mejor calidad, acabado uniforme, color a definir según manual MI NUEVA ESCUELA, incluye limpieza y preparación de pared con base,  en interiores, incluye cuadrados de puertas y ventanas.</t>
  </si>
  <si>
    <t>Suministro e instalación de enchape en paredes, con porcelanato de 60x60 a una altura 1.80 m..</t>
  </si>
  <si>
    <t>U</t>
  </si>
  <si>
    <t xml:space="preserve">Suministro e Instalación de Puertas interiores de madera abatible de 1 hoja de (0.80 a 1.00x 2.10), con marco y refuerzos de riostra de cedro, doble forro de plywood de banak 1/4", con 3 bisagras de tipo alcayate de 3" de acero inoxidable,  con acabado lijado, sellado, entintado y barnizado, chapa tipo manija </t>
  </si>
  <si>
    <t xml:space="preserve">Suministro e Instalación de Puerta P-4 (2.10 m x 1.0 m)  abatible de una hoja,sin visor, que incluye: 
-Mocheta de Angulo de 2" x 2"x1/8"
-Marco y refuerzos de tubo estructural de 1" chapa 14
-Doble forro de lámina de hierro1/16"
-Acabado de estructura de marco, mocheta y refuerzos, con aplicación de 2 manos de pintura antirrosiva en colores diferentes
-Acabado en forro con 2 manos de anticorrosivo y 2 de esmalte color gris meteoro, aplicado con soplete.
-Según detalle anexo
</t>
  </si>
  <si>
    <t xml:space="preserve">ARTEFACTOS SANITARIOS </t>
  </si>
  <si>
    <t>Suministro e instalación de inodoro de porcelana, alto desempeño, taza tipo elongada descarga simple 4 lpf, incluye tubo de abasto flexible y válvula de control y sus accesorios.</t>
  </si>
  <si>
    <t xml:space="preserve">Suministro e instalación de lavamanos de pedestal, de un agujero, losa vitrificada, cero absorción a la humedad, incluye grifo y accesorios de instalación. </t>
  </si>
  <si>
    <t>Suministro e instalación de juego de 2 barras de acero inoxidable de 18 y 36"x1¼" para apoyo de personas con discapacidad</t>
  </si>
  <si>
    <t>Suministro e instalación de Depósito para desechos</t>
  </si>
  <si>
    <t>Suministro e instalación de Dispensadores de papel higienico</t>
  </si>
  <si>
    <t>Suministro e instalación de Dispensador de alcohol gel</t>
  </si>
  <si>
    <t>Suministro e instalación de Dispensadores de jabón liquido</t>
  </si>
  <si>
    <t>MOBILIARIO</t>
  </si>
  <si>
    <t>Suministro e instalación de mueble con lavatrastos en área de Café, de 1.40 x 0.60 m., elaborado con losa superior de concreto de 8 cm. Con armaduría de hierro No.3 @ 15 cm. ambos sentidos, enchape superior de PORCELANATO de 60x60, con entrepaños de estructura de madera de cedro contrachapada de 3/4", sellada, entintada y barnizada, incluye lavatrastos de acero inoxidable de 1 poceta y grifo tipo cuello de ganzo, zócalo de. concreto simple pulido.</t>
  </si>
  <si>
    <t>INSTALACIONES HIDROSANITARIAS</t>
  </si>
  <si>
    <t xml:space="preserve">AGUA POTABLE </t>
  </si>
  <si>
    <t xml:space="preserve">Tubería PVC ø 3/4"x250 psi; incluye accesorios y niples metálicos para paso de tuberías en pared y elementos de fijación. </t>
  </si>
  <si>
    <t xml:space="preserve">AGUAS NEGRAS </t>
  </si>
  <si>
    <t>Luminaria tipo receptáculo de baquelita con bombillo LED de 12w, luz de día, blanco, para montaje superficial. incluye caja octogonal tipo pesada UL, cableado y canalizacion con tuberia EMT y sus accesorios.</t>
  </si>
  <si>
    <t>OBRA PRELIMINARES</t>
  </si>
  <si>
    <t>3.2.1</t>
  </si>
  <si>
    <t>Trazo</t>
  </si>
  <si>
    <t>TERRACERÍA</t>
  </si>
  <si>
    <t>3.2.2</t>
  </si>
  <si>
    <t>Excavación a mano hasta 1.50m (material duro), se utilizara maquinaria cuando se requiera</t>
  </si>
  <si>
    <t>m³</t>
  </si>
  <si>
    <t>3.2.3</t>
  </si>
  <si>
    <t>Relleno compactado Suelo-Cemento. 20:1 (C/MAT.SELECTO).</t>
  </si>
  <si>
    <t>3.2.4</t>
  </si>
  <si>
    <t>Relleno compactado con material selecto</t>
  </si>
  <si>
    <t>3.2.5</t>
  </si>
  <si>
    <t>ALBAÑILERIA</t>
  </si>
  <si>
    <t>3.2.6</t>
  </si>
  <si>
    <t xml:space="preserve">PISO CANCHA , de concreto fc=210 Kg/cm², e=0.07m, con malla 6/6 (tipo estructomalla), sobre base de suelo cemento20:1 de 20cms, semi pulido y sisado a cada 3.20m en
ambos sentidos. </t>
  </si>
  <si>
    <t>INSTALACIONES DE AGUAS LLUVIAS</t>
  </si>
  <si>
    <t>Bajada de  A.LL. P.V.C. 6" 100PSI C/ACCESORIOS</t>
  </si>
  <si>
    <t xml:space="preserve">Canal de lamiina galvanizada cal 24 de 0.12x0.305 m, Incluye ganchos de pletina de 1"x1*4" @0.60 m y 8 bocatubos para bajadas </t>
  </si>
  <si>
    <t>CONCRETO ESTRUCTURAL</t>
  </si>
  <si>
    <t>3.2.9</t>
  </si>
  <si>
    <t>Zapata 1.30x1.30x0.40; refuerzo #4 @0.15 m a.s., f'c=210 kg/cm2.</t>
  </si>
  <si>
    <t>Pedestal, (0.60x0.6x0.8) Ref. 4#7 + 4#8, Est, #3 @ 0.10 + grapas de varilla #7, Concreto F´C=210 Kg/cm2</t>
  </si>
  <si>
    <t>Tensor de 0.30x0.30 m; ref 4#5+Est#3@0.12m; f'c=210Kg/cm2</t>
  </si>
  <si>
    <t>OBRA METALICA, ESTRUCTURA Y CUBIERTA DE TECHO</t>
  </si>
  <si>
    <t xml:space="preserve">Placa metálica sobre pedestales de 0.50x0.50 m, e=3/4", Incluye 4 pernos, tuercas 3/4", arandelas planas y de presión. </t>
  </si>
  <si>
    <t xml:space="preserve">Atiezadores de lámina de Ho 0.08x0.10x3/8" (4 en base de cada columna) Inc soldadura a estructura metálica. </t>
  </si>
  <si>
    <t>Tensores varilla de 5/8"</t>
  </si>
  <si>
    <t>Columna metálica tipo CM-1 de tubo estructural redondo de 8" cedula 40,pintado con dos manos de pintura anticorrosiva y dos manos de esmalte industrial aplicado a soplete. ( Anclajes, placa de conexión, tapones, según detalles e indicaciones en planos)</t>
  </si>
  <si>
    <t>c/u</t>
  </si>
  <si>
    <t xml:space="preserve">Estructura en marco Metálico VM2, caño negro liviano ø 2" con selosia caño negro ø 1" @ 60°, pintado con dos manos de pintura anticorrosiva y dos manos de esmalte idustrial aplicado a soplete. </t>
  </si>
  <si>
    <t>Suministro e Instalación de Cubierta de Lamina Metálica tipo techo curvo, de aluminio y zinc, Cal, 24, según detalles, en indicaciones en planos.</t>
  </si>
  <si>
    <t>Forro lateral en cancha</t>
  </si>
  <si>
    <t>Viga Metálica, de polin C encajuelado estructural, chapa 16  de 6"x4", pintado con dos manos de pintura anticorrosiva y dos manos de esmalte industrial aplicado a soplete. Inc. conexiones y apoyos según detalles e indicaciones en planos.</t>
  </si>
  <si>
    <t>ACABADOS</t>
  </si>
  <si>
    <t>Pintura para demarcacion de cancha, con pintura de alto trafico.</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</si>
  <si>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</si>
  <si>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Suministro e instalación de interruptor sencillo de 2 polos 240V, tipo palanca y carcasa termoplástica resistente al alto impacto, color marfil, placa intemperie, contacto a  tierra, caja rectangular  tipo conduit, con su alambrado y tuberia EMT y sus accesorios.</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</si>
  <si>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</si>
  <si>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MÓDULO C- EDIFICIOS 8 AULAS 2 NIVELES, ESCALERAS Y RAMPA</t>
  </si>
  <si>
    <t>EDIFICIO 8 AULAS 2 NIVELES</t>
  </si>
  <si>
    <t xml:space="preserve">Trazo por Unidad de Área </t>
  </si>
  <si>
    <t>Excavación para estructuras hasta 1.50 m, incluye desalojo de material sobrante a desposicion de desechos solidos autorizados por el MARN.</t>
  </si>
  <si>
    <t>Excavación para pisos hasta 0.3 m, incluye desalojo de material sobrante a desposicion de desechos solidos autorizados por el MARN</t>
  </si>
  <si>
    <t>Relleno compactado con material de prestamo limo arenoso al 90% T-180</t>
  </si>
  <si>
    <t>Relleno compacto para estructuras con suelo-cemento 20:1 al 90% T-134 con material de prestamo limo arenoso</t>
  </si>
  <si>
    <t>Tensor T-1  (0.30x0.50)4 # 4+4#3 G-60 est. # 3 a 0.15. G-70.</t>
  </si>
  <si>
    <t xml:space="preserve">Columna C-1  (0.35x0.55m) con 4 # 7, 4 #6 Y 4 #5,  en la base y 8 #5 en 2o. nivel y 2 E #3 G-60 a 0.10 ó 0.15m,  incluye Pedestal,  anclajes y traslapes. </t>
  </si>
  <si>
    <t>Nervio N-1 (0.15x1.00m)  10 #3, est. #.3@12cm y grapas #2@12 cm . G-60,  E ø 6mm a 0.15m G-70.h=3.00</t>
  </si>
  <si>
    <t>Nervio N-2 (0.15x0.60m) 8 #4 G-60,  E #2m a 0.12m G-70.h=3.00 m</t>
  </si>
  <si>
    <t>VIGAS Y SOLERAS DE CORONAMIENTO</t>
  </si>
  <si>
    <t>Viga V-1, 0.25x0.40m 4#5, Est. #3 según detalle, f´c=210kg/cm2</t>
  </si>
  <si>
    <t>Viga V-2, 0.30x0.40m, según detalle, f´c=210kg/cm2</t>
  </si>
  <si>
    <t>Viga V-3, 0.30x0.40-0.60m, según detalle, f´c=210kg/cm2</t>
  </si>
  <si>
    <t>Viga V-4, 0.30x0.40-0.60m, según detalle, f´c=210kg/cm2</t>
  </si>
  <si>
    <t>Viga V-5, 0.25x0.40m 4#5, Est. #3 según detalle, f´c=210kg/cm2</t>
  </si>
  <si>
    <t>Viga V-6, 0.20x0.40m 4#4, Est. #3 según detalle, f´c=210kg/cm2</t>
  </si>
  <si>
    <t>Losa aligerada con Viguetas VT1-20, bovedilla 0.15x0.20x0.60m y losa de 0.06m con electromalla 6"x6"- 7/7 (4.5mm) G70, incluye bastones en viguetas: Lecho superior 2 #4 y 2#3 para anclaje; con bastones sobre electromalla con varillas ø 6 mm a 0.15m; y Vigas Diafragma VD , para anclaje de paredes, según detalles.</t>
  </si>
  <si>
    <t>Tensor T, 0.30x0.50, 4#4 + 4 #3 y est. #3 @15, según detalle, f´c=210kg/cm2</t>
  </si>
  <si>
    <t xml:space="preserve">Piso de concreto de f'c=180 kg/cm² de e=0.07 m, refuerzo electromalla 6"x6", calibre 9/9. </t>
  </si>
  <si>
    <t>ALBAÑILERÍA</t>
  </si>
  <si>
    <t>Pared PB-15b de bloques de concreto de 15x20x40cm, ref. vertical # 4 G-60, Sep. ≤ 0.60m y ref. horizontal 2 ø 6mm a 0.40m y Soleras de bloque SB-2 (1#4), según distribución y detalles.</t>
  </si>
  <si>
    <t>CUBIERTA DE TECHOS Y ESTRUCTURA METÁLICA</t>
  </si>
  <si>
    <t>Cubierta de techo insulado de 2",que incluye: 
-Lámina superior calibre 24 y lámina inferior calibre 26 ambas caras prepintadas en color blanco
-Capote de lámina de aluminio, zinc y silicio, calibre 26,
-Aplicación de impermeabilizante de la mejor calidad en cada tornillo instalado en estructura de techo.
-Remates de lámina galvanizada cal.26 color blanco, instalados al frente y lateral de lámina.
-Botagua de techo de Lamina  de Zinc aluminio calibre 24
-Hechura de cepos en ambas caras, tornillería. 
Las dimensiones de la cubierta de techo son tomadas en proyeccion horizontal para efectos de pago.</t>
  </si>
  <si>
    <t>Bajadas de aguas lluvias con tubería PVC Ø6", 125 PSI. Sujetados con abrazaderas con pletina de 1/8"x1", fijados con tornillo goloso de 2"x10 y anclas plásticas. Incluye accesorios y tubería subterránea a cajas de aguas lluvias.</t>
  </si>
  <si>
    <t xml:space="preserve">ESTRUCTURA METÁLICA </t>
  </si>
  <si>
    <t>-Polín P-1, de Tubo de  2"x 4" ch. 14 (1.9mm), estructuras de apoyo y todo lo necesario para su sujeción, sobre los tornillos autorroscantes se deberá de colocar material bituminoso o un sellador impermeabilizante elastómero acrílico a base de agua.</t>
  </si>
  <si>
    <t>Viga VM-2, de perfil C 2 x 3"x 8" ch. 10 (1.9mm) GHT 65 Ksi, con pintura anticorrosiva especial para elementos galvanizados y pintura de aceite en 2 manos. Incluye placas con anclajes para conexión.</t>
  </si>
  <si>
    <t xml:space="preserve">Suministro e Instalación de Puerta P-2(2.10 m x 1.0 m)  abatible de una hoja, sin visor, que incluye: 
-Mocheta de Angulo de 2" x 2"x1/8"
-Marco y refuerzos de tubo estructural de 1" chapa 14
-Doble forro de lámina de hierro1/16"
-Acabado de estructura de marco, mocheta y refuerzos, con aplicación de 2 manos de pintura antirrosiva en colores diferentes
-Acabado en forro con 2 manos de anticorrosivo y 2 de esmalte color gris meteoro, aplicado con soplete.
-Según detalle anexo
</t>
  </si>
  <si>
    <t xml:space="preserve">Suministro e Instalación de Puerta P-3 (2.10 m x 0.80 m)  abatible de una hoja, sin visor, acceso a bodega bajo escaleras, que incluye: 
-Mocheta de Angulo de 2" x 2"x1/8"
-Marco y refuerzos de tubo estructural de 1" chapa 14
-Doble forro de lámina de hierro1/16"
-Acabado de estructura de marco, mocheta y refuerzos, con aplicación de 2 manos de pintura antirrosiva en colores diferentes
-Acabado en forro con 2 manos de anticorrosivo y 2 de esmalte color gris meteoro, aplicado con soplete.
-Según detalle anexo
</t>
  </si>
  <si>
    <t>Suministro e instalación de 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</si>
  <si>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Suministro y aplicación de RA. Repello de Superficies Verticales, e=0.02, m1:5 ;Afinado en Superficies Verticales E=2mm. Incluye aristas.</t>
  </si>
  <si>
    <t>Suministro y aplicación de RA. Repello en vigas (entrepiso y coronamiento) y columnas de concreto. Repello de Superficies Verticales, e=0.02, m1:5 ;Afinado en Superficies Verticales E=2mm. Incluye aristas.</t>
  </si>
  <si>
    <t>Suministro y aplicación de pintura para interiores que incluye: 
-Pintura de aceite de primera calidad, altura 1.40 mts, acabado de alto brillo. Dos manos de acabado uniforme.                            
-Pintura base látex acrílico de la mejor calidad, color a definir según manual MNE, parte superior, Dos manos de acabado uniforme.
-Llimpieza y preparación de pared con base.</t>
  </si>
  <si>
    <t>Suministro y aplicación de pintura de agua acrílica lavable de primera calidad, acabado mate, para exteriores, incluye limpieza y preparación de paredes con base. Dos manos acabado uniforme. Diseño según MNE</t>
  </si>
  <si>
    <t>PISOS</t>
  </si>
  <si>
    <t>Repellos y afinado de cielos de losas y vigas de entrepiso</t>
  </si>
  <si>
    <t>Aplicación de Pintura de agua en losas y vigas de cielos de entrepiso (Base y 2 manos de pintura)</t>
  </si>
  <si>
    <t xml:space="preserve">Pizarra según especificaciones técnicas. </t>
  </si>
  <si>
    <t>Barandal Metálico h=0.90. Pasamanos metálico en corredor segundo nivel según detalle</t>
  </si>
  <si>
    <t>INSTALACIONES ELÉCTRICAS</t>
  </si>
  <si>
    <t>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</si>
  <si>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</si>
  <si>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</si>
  <si>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luminaria led 2'x4´ de 3 x18 watts, 120V, montada suspendida en estructura metálica, tubo T-8, tipo luz de día, (de la mejor calidad)  difusor plástico cuadriculado blanco. incluye: alambrado, canalización con EMT y sus accesorios, tierra con terminal de ojo, caja octagonal pesada uL, conector para TSJ, cable TSJ # 16-3 desde caja octagonal hasta luminaria y estructura metálica.</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</si>
  <si>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corte y resane de paredes, pisos y protección de concreto.</t>
  </si>
  <si>
    <t>Luminaria tipo apliqué ovalado (tortuga) con bombillo led de 12W, luz de día, con acabado blanco, para montaje superficial en pasillos y sanitarios. incluye caja octogonal tipo pesada uL, cableado y canalizacion con tuberia EMT con sus accesorios.</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</si>
  <si>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</si>
  <si>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sg</t>
  </si>
  <si>
    <t>Suministro e instalación de tablero eléctrico de distribución  de 16 espacios (ST-) 120/240V, 4 hilos, 125amp. monofásico de empotrar con sus  ramales térmicos  incluye: protecciones térmicas para  circuitos ramales.</t>
  </si>
  <si>
    <t>Losa  densa en rampa, esp=0.12, refuerzos transversales #4 @20 cm.doble lecho   Y longitudinales #3 @30 cm., concreto 210 kg/cm2</t>
  </si>
  <si>
    <t>Pared de Bloque de Concreto de 15x20x40 Incluyendo Soleras Intermedias, Refuerzo Vertical y Horizontal,  y Lechada "grout"</t>
  </si>
  <si>
    <t>Forjado de Gradas de Ladrillo de Barro en Escaleras</t>
  </si>
  <si>
    <t>Cubierta de Techo policarbonato celular de 6",  tipo  Celular  de 10", color bronce, 3.60x7.00, suspendido en cuadrícula de  60x60 cm.  con estructura de tubo cuadrado de 2"x2", chapa 14,  instalado con los accesorios especiales para policarbonato, pintado con 2 manos de anticorrosivo de color diferente y 1 mano de esmalte color blanco porcelana.</t>
  </si>
  <si>
    <t>Pintura  Excello  Latex o Similar Aprobado (2 Manos)</t>
  </si>
  <si>
    <t>Tapajunta de aluminio</t>
  </si>
  <si>
    <t>Junta de durapas.</t>
  </si>
  <si>
    <t xml:space="preserve">Suministro e instalacion de piso tipo porcelanato de alto tráfico de 60x60 cm color ivory. Pegamento especial para porcelanato de alto tráfico, incluye zócalo e instalación de bocel metálico color mate. </t>
  </si>
  <si>
    <t>Barandal Metálico h=0.90. Pasamanos metálico en escaleras,  según detalle</t>
  </si>
  <si>
    <t>Barandal Metálico con doble pasamanos  h=0.70 y 0.90 cm., según detalle para rampa</t>
  </si>
  <si>
    <t>MODULO D, LABORATORIO Y SERVICIOS SANITARIOS</t>
  </si>
  <si>
    <t>3.4.1</t>
  </si>
  <si>
    <r>
      <rPr>
        <b/>
        <sz val="10"/>
        <color rgb="FF000000"/>
        <rFont val="Arial"/>
        <family val="2"/>
      </rPr>
      <t xml:space="preserve">CONSTRUCCION DE LABORATORIO, </t>
    </r>
    <r>
      <rPr>
        <sz val="10"/>
        <color rgb="FF000000"/>
        <rFont val="Arial"/>
        <family val="2"/>
      </rPr>
      <t>de acuerdo a planos y especificaciones técnicas</t>
    </r>
  </si>
  <si>
    <t>TRAZO</t>
  </si>
  <si>
    <t>Trazo por unidad de área</t>
  </si>
  <si>
    <t>Excavación a mano hasta 1.00 m ( Material semiduro) en Fundaciones</t>
  </si>
  <si>
    <r>
      <t>m</t>
    </r>
    <r>
      <rPr>
        <vertAlign val="superscript"/>
        <sz val="10"/>
        <rFont val="Arial"/>
        <family val="2"/>
      </rPr>
      <t>3</t>
    </r>
  </si>
  <si>
    <t>Relleno compactado con Material Areno limoso libre de materia orgánica en Fundaciones</t>
  </si>
  <si>
    <t>Relleno compactado con Suelo-Cemento en fundaciones</t>
  </si>
  <si>
    <t>CONCRETOS</t>
  </si>
  <si>
    <t>Pared de Bloque de Concreto 15X20X40 CM. RV N°4@0.40M, RH N°2@0.40. Incluye solera intermedia, solera de coronamiento y esquineros. Según detalle en planos.</t>
  </si>
  <si>
    <t xml:space="preserve">CUBIERTA DE TECHO </t>
  </si>
  <si>
    <t>Suministro e instalación de bajadas de aguas lluvias con tubería PVC Ø 4", 125 PSI. Sujetados con cinchos de pletina de 1/8"x1", fijados con tornillo goloso de 2"x10 y anclas plásticas. Incluye accesorios.</t>
  </si>
  <si>
    <t>ESTRUCTURAS METÁLICAS</t>
  </si>
  <si>
    <t>Suministro e instalación de COLUMNA (C-1) tubo estructural 6"x6", chapa 14; h=3.00 m. incluye placas de conexión y la instalacion según detalle en planos y pintura según especificación técnica.</t>
  </si>
  <si>
    <t xml:space="preserve">ACABADOS </t>
  </si>
  <si>
    <t>Repello de superficies verticales hasta e=2 cm. Incluye limpieza, remoción de pintura y escarificado de paredes existentes. Afinado en superficies verticales hasta E=2mm.</t>
  </si>
  <si>
    <t>M²</t>
  </si>
  <si>
    <t>Suministro y aplicación de pintura de aceite de primera calidad, para interiores, altura 1.40 m, acabado mate, y aplicación de pintura de agua acrílica lavable de primera calidad, acabado mate,  para interiores parte superior y para exteriores. Suministro y aplicación de 2 manos de pintura base látex acrílico uniforme de la mejor calidad, color a definir, incluye limpieza y preparación de pared con base.</t>
  </si>
  <si>
    <t>VENTANAS Y PUERTAS</t>
  </si>
  <si>
    <t>Ventana corrediza, perfilería de aluminio tipo pesado, anodizado natural y vidrio laminado claro de 6 mm, que incluye:
-Desmontaje de ventana y defensa existente
-Hechura de cuadrado afinado y pintado, -Resanes y pintura
-Sello en contorno exterior e interior entre perfil y pared, con sellador elastomérico tipo silicon pintable.</t>
  </si>
  <si>
    <t xml:space="preserve">Suministro e Instalación de Puerta P-3 (2.10 m x 1.20 m)  abatible de dos hojas, con doble visor cada una, que incluye: 
-Mocheta de Angulo de 2" x 2"x1/8"
-Marco y refuerzos de tubo estructural de 1" chapa 14
-Doble forro de lámina de hierro1/16"
-Doble visor de vidrio laminado de 6 mm. de 73 x 20 cm. color natural 
-Acabado de estructura de marco, mocheta y refuerzos, con aplicación de 2 manos de pintura antirrosiva en colores diferentes
-Acabado en forro con 2 manos de anticorrosivo y 2 de esmalte color gris meteoro, aplicado con soplete.
-Según detalle anexo
</t>
  </si>
  <si>
    <t xml:space="preserve">PISOS </t>
  </si>
  <si>
    <t>Suministro e instalación de piso tipo porcelanato de alto tráfico de 60x60 cm color a definir</t>
  </si>
  <si>
    <t>Suministro e instalacion de zócalo sanitario (curva sanitaria) de pvc color blanco.</t>
  </si>
  <si>
    <t>Suministro e instalacion de zócalo de porcelanato de 60x10, mismo color de piso, a instalar en corredor</t>
  </si>
  <si>
    <t>SISTEMAS ELÉCTRICOS E ILUMINACIÓN</t>
  </si>
  <si>
    <t>LUCES Y TOMAS</t>
  </si>
  <si>
    <t>Suministro y Montaje de mueble para prácticas de laboratorio, según detalle en planos</t>
  </si>
  <si>
    <t>Suministro y Montaje de mueble M-1 para laboratorio, según detalle en planos</t>
  </si>
  <si>
    <t>Suministro y Montaje de mueble M-2 L=3.30 m., según detalle en planos</t>
  </si>
  <si>
    <t>Suministro y Montaje de muebleM-3 L=5.70, según detalle en planos</t>
  </si>
  <si>
    <t>SISTEMAS DE DISTRIBUCIÓN DE AGUA POTABLE</t>
  </si>
  <si>
    <t>Suministro e instalación de Tubería de PVC 1/2"  315 psi, incluye accesorios tales como codos, uniones, tapones, tees, y cualquier otro accesorio de acople o conexión, excavacion, relleno y compactacion.</t>
  </si>
  <si>
    <t>Suministro e instalación de Tubería de PVC 3/4"  250 psi, incluye accesorios tales como codos, uniones, tapones, tees, y cualquier otro accesorio de acople o conexión, excavacion, relleno y compactacion.</t>
  </si>
  <si>
    <t>Suministro e instalación de Válvula check 3/4"</t>
  </si>
  <si>
    <t xml:space="preserve">SISTEMAS DE DRENAJE DE AGUAS NEGRAS </t>
  </si>
  <si>
    <t xml:space="preserve">Suministro e instalación de Tubería de PVC 2" 100 psi, incluye accesorios para acople y conexiones, excavación, compactación. </t>
  </si>
  <si>
    <t xml:space="preserve">Tubería de PVC 4" 80 psi, incluye accesorios para acople y conexiones, excavación, compactación. </t>
  </si>
  <si>
    <t>3.4.2</t>
  </si>
  <si>
    <r>
      <rPr>
        <b/>
        <sz val="10"/>
        <color rgb="FF000000"/>
        <rFont val="Arial"/>
        <family val="2"/>
      </rPr>
      <t xml:space="preserve">CONSTRUCCION DE MODULO DE SERVICIOS SANITARIOS NIÑOS Y NIÑAS, </t>
    </r>
    <r>
      <rPr>
        <sz val="10"/>
        <color rgb="FF000000"/>
        <rFont val="Arial"/>
        <family val="2"/>
      </rPr>
      <t>de acuerdo a planos y especificaciones técnicas</t>
    </r>
  </si>
  <si>
    <t>Excavación a mano hasta 1.00 m ( Material semiduro) en Fundaciones, incluye desalojo</t>
  </si>
  <si>
    <t>Piso de concreto de f'c=180 kg/cm² de t=0.07 m, refuerzo electromalla 6"x6", calibre 9/9, en base de piso de porcelanato</t>
  </si>
  <si>
    <t>Polines, de tubo estructural de  4"x2" chapa 14,  incluye aplicación 2 manos de pintura anticorrosivo y 2 manos de acabado final.</t>
  </si>
  <si>
    <t>Enchape para pared de porcelanato color a definir de 30x60 cm, altura 1.80m, Pegamento especial para porcelanato.</t>
  </si>
  <si>
    <t xml:space="preserve">VENTANAS </t>
  </si>
  <si>
    <t xml:space="preserve">PUERTAS </t>
  </si>
  <si>
    <t xml:space="preserve">Suministro e Instalación de Puerta P-1 (2.10 m x 1.0 m)  abatible de una hoja, con doble visor, acceso a baterías de servicios sanitarios niños y niñas, que incluye: 
-Mocheta de Angulo de 2" x 2"x1/8"
-Marco y refuerzos de tubo estructural de 1" chapa 14
-Doble forro de lámina de hierro1/16"
-Doble visor de vidrio laminado de 6 mm. de 73 x 20 cm. color natural 
-Acabado de estructura de marco, mocheta y refuerzos, con aplicación de 2 manos de pintura antirrosiva en colores diferentes
-Acabado en forro con 2 manos de anticorrosivo y 2 de esmalte color gris meteoro, aplicado con soplete.
-Según detalle anexo
</t>
  </si>
  <si>
    <t xml:space="preserve">Suministro e Instalación de Puerta P-2 (2.10 m x 1.0 m)  abatible de una hoja, sin visor,acceso a servicios sanitarios universal y maestros, que incluye: 
-Mocheta de Angulo de 2" x 2"x1/8"
-Marco y refuerzos de tubo estructural de 1" chapa 14
-Doble forro de lámina de hierro1/16"
-Acabado de estructura de marco, mocheta y refuerzos, con aplicación de 2 manos de pintura antirrosiva en colores diferentes
-Acabado en forro con 2 manos de anticorrosivo y 2 de esmalte color gris meteoro, aplicado con soplete.
-Según detalle anexo
</t>
  </si>
  <si>
    <t xml:space="preserve">Suministro e Instalación de Puerta P-4 (2.10 m x 0.80 m)  abatible de una hoja, sin visor, acceso a cuarto de aseo, que incluye: 
-Mocheta de Angulo de 2" x 2"x1/8"
-Marco y refuerzos de tubo estructural de 1" chapa 14
-Doble forro de lámina de hierro1/16"
-Acabado de estructura de marco, mocheta y refuerzos, con aplicación de 2 manos de pintura antirrosiva en colores diferentes
-Acabado en forro con 2 manos de anticorrosivo y 2 de esmalte color gris meteoro, aplicado con soplete.
-Según detalle anexo
</t>
  </si>
  <si>
    <t>DIVISIONES INTERIORES</t>
  </si>
  <si>
    <t>Divisiones y puertas de melamina para servicios sanitarios de perfil laminado anodizado de melamina resistente al agua, con pieza de aluminio anodizado al natural de 1” x 1 1/2", e=0.015m color a definir</t>
  </si>
  <si>
    <t>Suministro e instalación de piso tipo porcelanato de alto tráfico de 60x60 cm color a definir, y zócalo de porcelanato de 8x60 cm color a definir</t>
  </si>
  <si>
    <t>ARTEFACTOS SANITARIOS</t>
  </si>
  <si>
    <t>Suministro e instalación de inodoro de porcelana, alto desempeño, taza tipo elongada doble descarga 4/6 lpf, incluye tubo de abasto flexible y válvula de control y sus accesorios, asiento y tapadera. Medidas antropométricas infantiles.</t>
  </si>
  <si>
    <t>Suministro e instalación de mingitorio  color blanco, incluye accesorios, incluye sello elastomérico impermeable acrílico base agua color blanco.</t>
  </si>
  <si>
    <t>Suministro e instalación de lavamanos de pedestal, de un agujero, loza vitrificada, cero absorción a la humedad, incluye grifo y accesorios de instalación.</t>
  </si>
  <si>
    <t>Construcción de lavamanos colectivo de 2.40 x0.50, de concreto con armaduría de hierro No.3 @15 ambos sentidos, enchapado con porcelanao de 50x50 color gris claro, con bocel metálico color plata mate, en todos las esquinas interiores y exteriores del mueble, incluye 4 grifos de acero inoxidable, desagüe y abasto a la pared.</t>
  </si>
  <si>
    <t>Juego de 2 barras de acero inoxidable de 18" y 36"x1¼" para apoyo de personas con discapacidad</t>
  </si>
  <si>
    <t>Depósito para desechos</t>
  </si>
  <si>
    <t>Dispensador de alcohol gel</t>
  </si>
  <si>
    <t>Suministro e instalación de dispensador para papel higiénico</t>
  </si>
  <si>
    <t>Suministro e instalación de dispensador de jabón liquido</t>
  </si>
  <si>
    <t>Construcción de poceta de aseo, de 1.15x1.10 m, pretil de h=0.20 m de block de 10x20x40 cm, enchapado con azulejo. Incluye fundación, instalaciones hidráulicas conectada a red interna existente y todos sus accesorios.</t>
  </si>
  <si>
    <t>Suministro e instalación de Válvula check 3/4", incluye caja de ladrillo de obra, repellada afinada y pintada según detalle.</t>
  </si>
  <si>
    <t xml:space="preserve">Suministro e instalación de luminaria tipo Apliqué (Tortuga), con bombillo LED, de 12 Watts, 120 V, montado en caja octagonal de 4" galvanizada pesada UL, receptáculo fijo de baquelita, rosca metálica completa, contacto fijo al centro. Incluye alambrado, canalización con Tecnoducto con sus accesorios (en canalización expuesta se deberá utilizar tubería rígida EMT con sus accesorios). </t>
  </si>
  <si>
    <t>Suministro e instalación de interruptor sencillo  tipo palanca y carcasa termoplástica resistente al alto impacto, color marfil, placa de acero inoxidable, contacto a  tierra, caja rectangular  tipo pesada UL, con su alambrado y canalización, tuberia EMTy sus accesorios. Donde sea posible, se reutilizará la tubería empotrada existente.</t>
  </si>
  <si>
    <r>
      <rPr>
        <b/>
        <sz val="10"/>
        <color rgb="FF000000"/>
        <rFont val="Arial"/>
        <family val="2"/>
      </rPr>
      <t xml:space="preserve">CONSTRUCCION DE COCINA, BODEGAS, COMEDOR Y SERVICIOS SANITARIOS, </t>
    </r>
    <r>
      <rPr>
        <sz val="10"/>
        <color rgb="FF000000"/>
        <rFont val="Arial"/>
        <family val="2"/>
      </rPr>
      <t xml:space="preserve"> de acuerdo a planos y especificaciones técnicas</t>
    </r>
  </si>
  <si>
    <t>3.5.1</t>
  </si>
  <si>
    <t/>
  </si>
  <si>
    <t>3.5.2</t>
  </si>
  <si>
    <t>3.5.3</t>
  </si>
  <si>
    <t>Relleno compactado Suelo-Cemento. 20:1 (c/mat. selecto)</t>
  </si>
  <si>
    <t>Pared de Bloque de Concreto 15X20X40 CM. RV N°4@0.40M, RH 2N°2@0.40. Incluye solera intermedia, solera de coronamiento, esquineros y repisa de ventanas. Según detalle.</t>
  </si>
  <si>
    <t xml:space="preserve">Construcción de piso de concreto 180 kg/cm2, Electromalla 6x6 CAL 9/9, E=7 cm. </t>
  </si>
  <si>
    <t>Losa de concreto de mueble en cocina con ref #3 a cada 15 cm en ambos sentidos f'c=210 Kg/cm2, sobre pared de bloque de Concreto 15X20X40. E=8 cm, con enchape de porcelanato color a definir de 60x60 sobre losa de concreto, incluye bocel metálico color plata mate.</t>
  </si>
  <si>
    <t>Losa de concreto de mueble en cocina con ref #3 a cada 15 cm en ambos sentidos f'c=210 Kg/cm2, sobre pared de bloque de Concreto 15X20X40. E=8 cm, con enchape de porcelanato color a definir de 60x60 sobre losa de concreto, incluye bocel metálico color plata mate. para servicio de alimentos a comedor</t>
  </si>
  <si>
    <t>Isla de 1.90x0.90, con superficie de Losa de concreto con ref #3 a cada 15 cm en ambos sentidos f'c=210 Kg/cm2, sobre paredes laterales  de bloque de Concreto 15X20X40. E=8 cm. h=0.90 cm, con enchape de porcelanato color a definir de 60x60 sobre losa de concreto y paredes laterales, incluye bocel metálico color plata mate.</t>
  </si>
  <si>
    <t>Columnas de tubo estructural cuadrado de 4" chapa 14  h= 3.00m., con su pedestal de concreto de 40x40x60cm, incluye aplicación 2 manos de pintura anticorrosivo y 2 manos de acabado final</t>
  </si>
  <si>
    <t>Vigas metálicas de unión entre columnas, de tubo estructural de  4"x4" chapa 14, soldada a columnas, incluye aplicación 2 manos de pintura anticorrosivo y 2 manos de acabado final.</t>
  </si>
  <si>
    <t>Tijera de  tubo estructural de 4" chapa 14, con refuerzos de 3" a 60 grados   L=11.00 M</t>
  </si>
  <si>
    <t>Suministro e instalación de bajadas de aguas lluvias con tubería PVC Ø4", 125 PSI. Sujetados con abrazaderas con pletina de 1/8"x1", fijados con tornillo goloso de 2"x10 y anclas plásticas. Incluye accesorios y tubería subterránea a cajas de aguas lluvias.</t>
  </si>
  <si>
    <t>Repello de superficies verticales hasta e=2 cm. Incluye limpieza, remoción de pintura y escarificado de paredes existentes.</t>
  </si>
  <si>
    <t>Afinado en superficies verticales hasta E=2mm.</t>
  </si>
  <si>
    <t>Enchape de porcelanato de 60x60 cm sin junta entre piezas para evitar la acumulación de suciedad.  Color blanco con adhesivo especial para porcelanato, h=1.80 m</t>
  </si>
  <si>
    <t>Suministro e Instalación de piso tipo porcelanato de alto tráfico de 60x60 cm color a escoger.Incluye zócalo de 10x60 cm de porcelanato y pegamento especial para porcelanato.</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</si>
  <si>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</si>
  <si>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 xml:space="preserve">Suministro e Instalación de Puerta  (2.10 m x 1.0 m)  abatible de una hoja, sin visor que incluye: 
-Mocheta de Angulo de 2" x 2"x1/8"
-Marco y refuerzos de tubo estructural de 1" chapa 14
-Doble forro de lámina de hierro1/16"
-Acabado de estructura de marco, mocheta y refuerzos, con aplicación de 2 manos de pintura anticorrosiva en colores diferentes
-Acabado en forro con 2 manos de anticorrosivo y 2 de esmalte color gris meteoro, aplicado con soplete.
-Según detalle anexo
</t>
  </si>
  <si>
    <t>C/U</t>
  </si>
  <si>
    <t xml:space="preserve">Suministro e Instalación de Puerta(2.10 m x 1.0 m)  abatible de una hoja, con doble visor, que incluye: 
-Mocheta de Angulo de 2" x 2"x1/8"
-Marco y refuerzos de tubo estructural de 1" chapa 14
-Doble forro de lámina de hierro1/16"
-Doble visor de vidrio laminado de 6 mm. de 73 x 20 cm. color natural 
-Acabado de estructura de marco, mocheta y refuerzos, con aplicación de 2 manos de pintura anticorrosiva en colores diferentes
-Acabado en forro con 2 manos de anticorrosivo y 2 de esmalte color gris meteoro, aplicado con soplete.
-Según detalle anexo de puerta acceso a aulas 
</t>
  </si>
  <si>
    <t>Suministro e instalación de lavamanos con pedal, poceta cuadrada en acero inoxidable, grifo tipo cuello de ganso incluye tubo de abasto metálico flexible y accesorios de conexión. Medidas 60.00cm de alto x 43.00cm frente x 42.00cm de fondo, poceta de 20.00cm de profundidad. incluye la conexión al sistema de abastecimiento de aguas y al sistema de alcantarillado garantizando su buen funcionamiento.</t>
  </si>
  <si>
    <t>Suministro e instalacion de tapon resumidero</t>
  </si>
  <si>
    <t>MOBILIARIO Y EQUIPAMIENTO</t>
  </si>
  <si>
    <t>Mueble de cocina doble puerta bajo lavatrastos, 2.15x0.60, dos puertas contiguas y entrepanos de plywood con enchape de  Laminado  color a definir con tapacanto de 2mm, haladeras de barra, cierre suave. Segun planos.</t>
  </si>
  <si>
    <t>Suministro e instalación de fregadero de empotrar de 2 pocetas con escurridero en acero inoxidable, incluye 1 grifo cuello de ganso de 15'' y accesorios de instalación. (Incluye desmontaje del existente).</t>
  </si>
  <si>
    <t>Mueble de madera para cocina (bajo losa de concreto), que incluye segun planos:
-División de madera de cedro contrachapada de 3/4" lijada, sellada y barnizada
(barniz semibrillante)
-Puerta de madera contrachapada de 3/4" lijada, sellada y barnizada, barniz semibrillante
-Entrepaño de madera contrachapada de cedro de 3/4" con estructura madera de cedro de 1" x 11/4"</t>
  </si>
  <si>
    <t>Dispensador de jabón liquido</t>
  </si>
  <si>
    <t xml:space="preserve">Interceptor de grasa con canastilla para sedimentos sólidos de 45 L/min y 18 kg de capacidad. Conexión para tubo de 2" para roscar. Puede colocarse de manera expuesta o soterrada.
</t>
  </si>
  <si>
    <t xml:space="preserve">Extractor de humo y grasa industrial tipo campana de acero inoxidable, que incluye:                                                                                                                                                    -Campana de extracción: Suministro e instalación de campana, en lámina de acero inoxidable de 1.20 mm de espesor, con sistema doble de filtros en acero inoxidable de 50 mm de espesor, dimensiones 1.50 m de largo, 1.00 m de ancho y 0.60 m de profundidad (las dimensiones estarán sujetas al espacio disponible)                                                                                                -Suministro e instalación de ductos 30x30 cm, de lámina de acero inoxidable, soldado con soldadura autógena y/o hermética.                                                                                                               -Extractor de 1,295 CFM, 0.85" CA, 1/2 HP, 120-1-60.                                                                                                          </t>
  </si>
  <si>
    <t>Suministro e instalación de inodoro de porcelana, alto desempeño, taza tipo elongada doble descarga 4/6 lpf, incluye tubo de abasto flexible y válvula de control y sus accesorios, asiento y tapadera</t>
  </si>
  <si>
    <t>Construcción de pila y 2 lavaderos plásticas</t>
  </si>
  <si>
    <t>Construcción de poceta para lavar trapeadores enchapada de azulejo de 0.20x0.30 mts. (Ver detalle en planos)</t>
  </si>
  <si>
    <t>Suministro e instalación de lavamanos de pedestal, de un agujero, losa vitrificada, cero absorción a la humedad, incluye grifo y accesorios de instalación. Debe quedar en buenas condiciones de funcionamiento.</t>
  </si>
  <si>
    <t>Barras de acero inoxidable de 18 y 36"x1¼" para apoyo de personas con discapacidad</t>
  </si>
  <si>
    <t>SISTEMA HIDRÁULICO</t>
  </si>
  <si>
    <t xml:space="preserve">Red de agua potable de tubo pvc de diámetro  1/2" y 3/4" de 250 psi, para cocina y comedor, que incluye 2 lavatrastos de una poceta y 1 lavamanos de pedal, 1 lavadero, 3 inodoros y 3 lavamanos (Incluye accesorios,  excavacion, compactación y desalojo), caja y válvula de control y conexión a tanque elevado </t>
  </si>
  <si>
    <t>Red de aguas negras de tubo pvc de diámetro  de 2", 3" y 4"  de 100 psi para cocina y comedor, que incluye 2 lavatrastos de una poceta y 1 lavamanos de pedal, 1 lavadero, 3 inodoros y 3 lavamanos (Incluye accesorios, excavacion, compactación y desalojo), y conexión a caja trampa de grasas</t>
  </si>
  <si>
    <t>Suministro e instalación de TABLERO ELÉCTRICO DE DISTRIBUCIÓN DE  16 espacios (ST-AN1) 120/240V, 4 hilos, 125AMP. monofásico de empotrar con sus  ramales térmicos  incluye: protecciones térmicas para  circuitos ramales.</t>
  </si>
  <si>
    <t>Suministro e instalación de LUMINIARIA LED SELLADA contra polvo y humedad, de 2x18 watts, 120V, montada suspendida en estructura metálica, tubo T-8 tipo luz de día, (PHILLIPS o similar)  difusor de policarbonato. incluye: canalización con EMT y sus accesorios, alambrado, tierra con terminal de ojo, caja octagonal pesada ULl, conector para TSJ, cable TSJ # 16-3 desde caja octagonal hasta luminaria y estructura metálica.</t>
  </si>
  <si>
    <t>LUMINARIA TIPO APLIQUÉ OVALADO (tortuga) con bombillo LED de 12W, luz de día, con acabado blanco, para montaje superficial en pasillos y sanitarios. incluye caja octogonal tipo pesada UL, cableado y canalizacion con tuberia EMT con sus accesorios.</t>
  </si>
  <si>
    <t>LUMINARIA TIPO RECEPTÁCULO DE BAQUELITA  color blanco con bombillo led de 12W, luz de día, para montaje superficial. incluye caja octogonal tipo pesada ULl, cableado y canalizacion con tuberia EMT y sus accesorios.</t>
  </si>
  <si>
    <t>LUMINARIA DE EMERGENCIA LED de 2x3 W, luz de día, para montaje superficial en pared. incluye caja octogonal tipo pesada UL, cableado y canalización con tubería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</si>
  <si>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</si>
  <si>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</si>
  <si>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</si>
  <si>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CON PROTECIÓN GFCI , aterrizado, cuerpo entero, configuración nema 5-20r, 3 hilos, 20 amp, 125V, de nylon extrafuerte, resistente al alto impacto, con su placa, caja rectangular de 4"x2", de hierro galvanizado tipo pesada UL con su alambrado y canalización con EMT y sus respectivos accesorios.</t>
  </si>
  <si>
    <t>TOMACORRIENTE DOBLE USO DEDICADO, aterrizado, cuerpo entero, configuración nema 5-20r, 3 hilos, 20 amp, 125V,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</si>
  <si>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TOMACORRIENTE TRIFILAR  50a/240v, configuración nema 14-50r, 4 hilos, 50 amp, 240 V"x4", de hierro galvanizado tipo pesada UL, con su alambrado y canalización con sus accesorios.</t>
  </si>
  <si>
    <t>3.6.1</t>
  </si>
  <si>
    <t>3.6.2</t>
  </si>
  <si>
    <t>SG</t>
  </si>
  <si>
    <t>3.7.1</t>
  </si>
  <si>
    <t>3.7.2</t>
  </si>
  <si>
    <t>3.7.3</t>
  </si>
  <si>
    <t>3.7.4</t>
  </si>
  <si>
    <t>3.7.5</t>
  </si>
  <si>
    <t>3.7.6</t>
  </si>
  <si>
    <t>3.7.7</t>
  </si>
  <si>
    <t>3.7.8</t>
  </si>
  <si>
    <t>3.7.10</t>
  </si>
  <si>
    <t>3.7.11</t>
  </si>
  <si>
    <t>3.7.12</t>
  </si>
  <si>
    <t>3.7.13</t>
  </si>
  <si>
    <t>3.7.14</t>
  </si>
  <si>
    <t>3.7.15</t>
  </si>
  <si>
    <t>3.7.16</t>
  </si>
  <si>
    <t>3.7.17</t>
  </si>
  <si>
    <t>3.7.18</t>
  </si>
  <si>
    <t>3.7.19</t>
  </si>
  <si>
    <t>3.7.20</t>
  </si>
  <si>
    <t>3.7.21</t>
  </si>
  <si>
    <t>3.7.22</t>
  </si>
  <si>
    <t>3.7.23</t>
  </si>
  <si>
    <t>3.7.24</t>
  </si>
  <si>
    <t>3.7.25</t>
  </si>
  <si>
    <t>3.7.26</t>
  </si>
  <si>
    <t>OBRAS EXTERIORES</t>
  </si>
  <si>
    <t>CONSTRUCCIÓN DE ESTACIONAMIENTO</t>
  </si>
  <si>
    <t xml:space="preserve">Trazo y nivelación </t>
  </si>
  <si>
    <t>Construcción de piso de concreto 210 kg/cm2, Electromalla 6x6 CAL 9/9, E=10 cm para estacionamiento.colocado sobre base de suelo cemento 20:1, espesor 0.10 m, incluye todos los materiales.</t>
  </si>
  <si>
    <t>Suministro y aplicación de pintura para demarcación de estacionamiento, con pintura de alto tráfico.</t>
  </si>
  <si>
    <t>CIRCULACIONES EN ÁREAS DE EDUCACIÓN BÁSICA</t>
  </si>
  <si>
    <t xml:space="preserve">Adoquin rectangular de 10x20x8 cm en color amarillo y naranja con base de arena e=15 cm sobre suelo natural compactado, en área de  plaza, zona de juegos, a zona de senderos, etc.   </t>
  </si>
  <si>
    <t>Construccón de piso de concreto tipo acera, espesor de 10 cm, f'c=180 kg/cm2, colocado sobre base de suelo cemento 20:1, espesor 0.10 m, incluye todos los materiales.</t>
  </si>
  <si>
    <t>Losa de concreto e=10 cm f'c=210 kg/cm² con electromalla calibre  6"x6", calibre 9/9 para rampa peatonal con acabado escobillado incluye encofrado, colocado sobre base de suelo cemento 20:1, espesor 0.10 m, incluye todos los materiales.</t>
  </si>
  <si>
    <t>Grada forjada con bloque de concreto de 20cm huella min 0.30m y contrahuella max de 0.175m incluye repello</t>
  </si>
  <si>
    <t>Suministro e instalación de pasamanos de tubo galvanizado tipo liviano de Ø1 1/2" soldado a placa metálica e=1/4" y refuerzo horizontal de tubo galvanizado Ø1".</t>
  </si>
  <si>
    <t>CIRCULACIÓN  DE CONEXIÓN ENTRE EDUCACIÓN BÁSICA Y EDUCACIÓN PARVULARIA (RAMPA SOBRE MUROS DE CONTENCIÓN)</t>
  </si>
  <si>
    <t>Trazo y nivelación por unidad de área</t>
  </si>
  <si>
    <t>ÁREA RECREATIVA DE EDUCACIÓN BÁSICA</t>
  </si>
  <si>
    <t>Suministro e intalación de juego para educación básica tipo puente colgante.</t>
  </si>
  <si>
    <t>Suministro e intalación de juego para educación básica tipo sube y baja.</t>
  </si>
  <si>
    <t>Suministro e intalación de juego para educación básica tipo equilibrio.</t>
  </si>
  <si>
    <t>ÁREA VERDE DE EDUCACIÓN BÁSICA</t>
  </si>
  <si>
    <t>Suministro y siembra de arboles.</t>
  </si>
  <si>
    <t>Suministro e instalación de contenedores de para residuos solidos temporales</t>
  </si>
  <si>
    <t>Construcción de glorieta incluye mesa, banca y sombra.Según detalle en plano OE-DET-5.</t>
  </si>
  <si>
    <t>Construcción de banca en "L" de concreto armado f'c=210 Kg/cm² (e=10cm) , con acabado pulido a máquina. Según detalle en plano OE-DET-1.</t>
  </si>
  <si>
    <t>Excavación a mano hasta 1.50 m ( Material semiduro) en fundaciónes</t>
  </si>
  <si>
    <t>Suministro de materiales y mano de obra para la  Base de suelo cemento 20:1, espesor 30.0 cm, incluye todos los materiales.</t>
  </si>
  <si>
    <t xml:space="preserve">Suministro de materiales y mano de obra para Relleno compactado con material de préstamo libre de materia orgánica en fundaciónes </t>
  </si>
  <si>
    <t>Suministro de materiales y mano de obra para la construcción de Zapata Z-1  1.0X1.0, ref. #3 A.S. @ 15cm, según detalles.</t>
  </si>
  <si>
    <t>Suministro de materiales y mano de obra para la construcción de Fundación SF-1(60cmx25cm)  6#3; Est #3@0.15.</t>
  </si>
  <si>
    <t>Columna C-1 de 0.40x0.40m; 8#5 est#3@0.15m; f'c=210Kg/cm²; incluye encofrado y capitel con moldura de 50x50x10 cm, según detalles.</t>
  </si>
  <si>
    <t>Pared de bloque de Concreto 20X20X40 cm. RV #4@0.40M, RH #2@0.40. Según detalle.</t>
  </si>
  <si>
    <t>Repello de superficies verticales hasta e=2 cm, con mezcla prefabricada para repellos.</t>
  </si>
  <si>
    <t>Afinado en superficies verticales E=2mm, con mezcla prefabricada para afinados.</t>
  </si>
  <si>
    <t xml:space="preserve">
Suministro y aplicación de pintura de agua acrílica lavable de primera calidad color blanco claro, acabado mate, para exteriores, incluye limpieza y preparación de paredes con base. Dos manos acabado uniforme. Diseño según MNE.</t>
  </si>
  <si>
    <t>Suministro y aplicación de RAP (columnas), repello de superficies verticales hasta E=0.02 con mezcla prefabricada; afinado en superficies verticales con mezcal prefabricada; suministro y aplicación de 2 manos de pinturade agua acrílica lavable de primera calidad color blanco claro, acabado mate, para exteriores, incluye limpieza y preparación de paredes con base. Dos manos acabado uniforme. Diseño según MNE.</t>
  </si>
  <si>
    <t>Suministro e instalación de Cubierta de techo de lámina de aluminio y zinc calibre 24 prepintado ambas caras color blanco , incluye estructura de polín C de 4" chapa 14,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Las dimensiones de la cubierta de techo son tomadas en proyección horizontal para efectos de pago.</t>
  </si>
  <si>
    <t>Construcción de Cielo Falso con tabla yeso especial para humedad, con perfilería de lámina galvanizada cal. 26, colocación de cinta tipo malla en uniones, acabados con pasta  base coat, lijado y  masilla para exteriores,  2 manos de pintura látex.</t>
  </si>
  <si>
    <t>Volumen saliente con grosor de 10 cm forrado de tabla yeso con estructura metálica galvanizada, aplicar mortero basecoat y malla, afinado y pintado, una mano de base sellador y dos manos color según paleta cromática.</t>
  </si>
  <si>
    <t>Suministro e instalación de canales de aguas lluvias de láminas galvanizada lisa calibre 24, soldado y remachado, ganchos escondidos de pletina de 1” x 1/8” a cada 0.45m, acabado final interior y exterior dos manos de anticorrosivo especial para galvanizado y dos manos de pintura esmalte color a definir en exterior.</t>
  </si>
  <si>
    <t>Suministro e instalación de bajadas de aguas lluvias con tubería PVC Ø 4", 125 PSI. Sujetados con cinchos de pletina de 1/8"x1", fijados con tornillo goloso de 2"x10 y anclas plásticas. Incluye accesorios y conexión a red subterránea de aguas lluvias.</t>
  </si>
  <si>
    <t>Suministro e instalación de Pulsador para timbre din don con placa para intemperie, montado en caja rectangular galvanizada pesada UL. Incluye canalización y alambrado hasta la administración. Ubicado al exterior del acceso peatonal.</t>
  </si>
  <si>
    <t>Suministro e Instalación de letras de material troquelado de pvc y encajuelado sin luz de reborde color negro, para rótulo de nombre de centro educativo.</t>
  </si>
  <si>
    <t>Suministro e instalación de puerta doble hoja de 1.50m x 2.35 m  y             0.50m x 2.35 m , con tubo estructural de 2"x1", marco de tubo estructural de 2"x2", y refuerzos horizontales con tubo estructural de 2"x1" chapa 16 a cada 10 cm de luz, aplicación de dos manos de anticorrosivo y dos manos con pintura mate color gris meteoro.</t>
  </si>
  <si>
    <t>Suministro e instalación de puerta doble hoja de 1.64m x 2.45 m cada una, con tubo estructural de 2"x1", marco de tubo estructural de 2"x2", y refuerzos horizontales con tubo estructural de 2"x1" chapa 16 a cada 10 cm de luz, aplicación de dos manos de anticorrosivo y dos manos con pintura mate color gris meteoro.</t>
  </si>
  <si>
    <t>Suministro e instalación de cerco perimetral con tubo estructural 1"x1" @ 0.15m de centro a centro, tubo estructural 2"x2" según distancia en planos y 2"x1" con cara de 2" dispuesta frontalmente.</t>
  </si>
  <si>
    <t xml:space="preserve">Suministro e Instalación de placa conmemorativa </t>
  </si>
  <si>
    <t xml:space="preserve">CERRAMIENTOS </t>
  </si>
  <si>
    <t>Construcción de cerco perimetral tipo multireja, con estructura de tubos galvanizados de 2 x2" chapa 14 y malla galvanizada de 4.1 mm, anclada a solera de fundación de 0.40 x 0.20 con 4 No.3 y est. No.2 @15 cm y pretil de 2 hiladas  bloque de 15x20x40 m, h=0.10 m visto. Segun detalle en plano OE-DET-2</t>
  </si>
  <si>
    <t>Construcción de cerco con tubo y malla ciclón, con estructura vertical de tubos galvanizados de Ø 2" chapa 14, estructura horizontal de tubos galvanizados de Ø 1 1/4" chapa 14 y malla galvanizada No. 9,  72", anclada a pedestal de concreto de 0.40 x 0.20 m, f'c=180kg/cm², segun detalle en plano OE-DET-2.</t>
  </si>
  <si>
    <t>CASETA DE ACOPIO DE DESECHOS SÓLIDOS</t>
  </si>
  <si>
    <t>Relleno compactado con suelo cemento 20:1, espesor 20.0 cm, incluye todos los materiales.</t>
  </si>
  <si>
    <t>Solera de fundación 0.30x0.20m; ref 4#3+est#2@0.15m; f'c=210kg/cm2</t>
  </si>
  <si>
    <t>Pared de Bloque de Concreto 10x20x40 cm. RV #3@0.40m, RH #2@0.40m. Incluye solera intermedia, solera de coronamiento. Según detalle.</t>
  </si>
  <si>
    <t>Pared de Bloque de Concreto 15X20X40 cm. RV #3@0.40M, RH #2@0.40. Incluye solera intermedia, solera de coronamiento. Según detalle.</t>
  </si>
  <si>
    <t>Construcción Losa de concreto de concreto impermeabilizada, según detalle.</t>
  </si>
  <si>
    <t>Sumistro e instalación Puerta metálica de 0.70x1.50 m c/tubo de 1x1; forro de lámina 1/16" y contramarco de ángulo de 1 1/4"x1 1/4x3/16". incluye pintura y demás accesorios según detalle</t>
  </si>
  <si>
    <t>Suministro e instalacion de Rótulo de 25x25 cms elaborado pcv y vinil</t>
  </si>
  <si>
    <t>CASETA PARA TABLERO GENERAL, PISO Y PROTECCIÓN  EN SUBESTACIÓN ELÉCTRICA</t>
  </si>
  <si>
    <t>Suministro e instalación de Rótulo de 25x25 cms elaborado pcv y vinil</t>
  </si>
  <si>
    <t>CANCHA DE FÚTBOL Y CIRCULACION PERIMETRAL</t>
  </si>
  <si>
    <t>Suministro e instalación de Grama negra Incluye capa de tierra negra</t>
  </si>
  <si>
    <t>Marco para porteria de cancha de futbol c/ tubo HoGo 4" liviano</t>
  </si>
  <si>
    <t xml:space="preserve">TIENDA ESCOLAR   </t>
  </si>
  <si>
    <t>Tienda escolar tipo con dimensiones de 2.52 x 2.52 m, cuenta con un área interna de 5.68 m², con paredes internas de fibrolite, con revestimiento exterior de lámina metálica, puertas y ventanas metálicas, superficie de piso fibrolite, y cubierta de lámina troquelada zinc-aluminio. Al interior cuenta con muebles de cocina, alacena, barra de atención y espacio para cocina, refrigeradora, micro ondas y lavatrastos. Incluye instalaciones electricas (luminarias, tomacorrientes, tableros y alimentadores) e instalaciones hidráulicas (abastecimiento de aguas potable y drenaje de aguas grises, trampa de grasas) para su correcto funcionamiento.</t>
  </si>
  <si>
    <t>OBRA HIDRAULICA EXTERIOR</t>
  </si>
  <si>
    <t>Suministro e instalación de Tubería de PVC 1/2" 315 PSI, incluye accesorios tales como codos, uniones, tapones, tees, válvula check y cualquier otro accesorio de acople o conexión, excavación, compactación.</t>
  </si>
  <si>
    <t>Suministro e instalación de Tubería de PVC 3/4" 250 PSI, incluye accesorios tales como codos, uniones, tapones, tee, válvula check y cualquier otro accesorio de acople o conexión, excavación, compactación.</t>
  </si>
  <si>
    <t>Suministro e instalación de Tubería de PVC 1" 160 PSI, incluye accesorios tales como codos, uniones, tapones, tee, válvula check y cualquier otro accesorio de acople o conexión, excavación, compactación.</t>
  </si>
  <si>
    <t>Suministro e instalación de Tubería de PVC 2" 160 PSI, incluye accesorios tales como codos, uniones, tapones, tee, válvula check y cualquier otro accesorio de acople o conexión, excavación, compactación.</t>
  </si>
  <si>
    <t>Construcción de torre para tanque elevado, incluye excavaciones, fundaciones y desalojo. según detalle.</t>
  </si>
  <si>
    <t>Suministro e instalación de tanque de polietileno de 2000 litros, flexibles y resistentes a la intemperie, incluye kit de accesorios, válvula flotador, filtro sedimentos, multiconector y respiradero.</t>
  </si>
  <si>
    <t>Construcción de cisterna de capacidad de 30.00 m3, incluye excavación, desalojo, caseta con equipo de bombeo, de acuerdo a planos.</t>
  </si>
  <si>
    <t>Suministro e instalación de Grifo de 1/2" tipo pesado c/rosca.( en áreas verdes)</t>
  </si>
  <si>
    <t>Caja de  0.60x0.60x0.45m para válvula de control según planos.</t>
  </si>
  <si>
    <t>Caja de  0.80x0.80x0.80m para válvula de control y medidor según planos.</t>
  </si>
  <si>
    <t xml:space="preserve">Bebedero doble según detalles en planos que incluye:
-excavación y compactación
-fundaciones
-pared de block de concreto de 15x20x40 cm repellada, afinada y pintada con dos manos de pintura para exteriores.
-bebederos fuente oasis y llave de botón
-conexiones hidráulicas
-todo lo necesario para su buen funcionamiento para recepción de obra.
</t>
  </si>
  <si>
    <t>AGUAS NEGRAS Y GRISES</t>
  </si>
  <si>
    <t>Tubería de PVC 3" 80 psi, incluye accesorios para acople y conexiones, excavación y compactación.</t>
  </si>
  <si>
    <t>Suministro e instalación de Tubería de PVC 4" 80 PSI, incluye accesorios para acople y conexiones, excavación, compactación.</t>
  </si>
  <si>
    <t>Suministro e instalación de Tubería de PVC 6" 125 PSI, incluye accesorios para acople y conexiones, excavación, compactación.</t>
  </si>
  <si>
    <t>Suministro e instalación de Tubería de PVC 8" 125 PSI, incluye accesorios para acople y conexiones, excavación, compactación.</t>
  </si>
  <si>
    <t>Construcción de caja de conexión de aguas negras de 0.30x0.30 m con altura variable, (cotas Internas) con base de concreto, pared de ladrillo de 15x20x40 cm repelladas y afinadas según detalles en planos, tapadera de concreto E=0.10 m. #3 a cada 0.15 m.A.S. F´c= 210 Kg/cm².</t>
  </si>
  <si>
    <t>Pozo de visista de aguas negras a base de ladrillo de barro cocido, según planos.</t>
  </si>
  <si>
    <t>Suministro e instalación de interceptor de grasa con canastilla para sedimentos sólidos de 45 L/min y 18 kg de capacidad. Conexión para tubo de 2" para roscar. Puede colocarse de manera expuesta o soterrada.</t>
  </si>
  <si>
    <t>AGUAS LLUVIAS</t>
  </si>
  <si>
    <t>Construcción de canaleta Tipo 1 (según planos) media caña para aguas lluvias de Ø 30 cm (dimensión interior), concreto simple f'c=180 kg/cm2 con acabado pulido. Incluye terracería, mejoramiento de suelo y desalojo.</t>
  </si>
  <si>
    <t>Construcción de canaleta Tipo 2 (según planos) para aguas lluvias 0.30x0.40m con pared de bloque de concreto de 15x20x40 cm, base de concreto f'c=210 kg/cm2 con acabado pulido; marco de ángulo de 1 1/2"x1 1/2" 3/16",rejilla con pletinas de 1 1/2"x 3/16" cada 3 cm. Incluye terracería, mejoramiento de suelo y desalojo.</t>
  </si>
  <si>
    <t>Construcción de canaleta Tipo 3 (según planos) para aguas lluvias 0.30x0.40m con pared de bloque de concreto de 15x20x40 cm, base de concreto f'c=210 kg/cm2 con acabado pulido. Incluye terracería, mejoramiento de suelo y desalojo.</t>
  </si>
  <si>
    <t>Suministro e instalación de Tubería de PVC Ø 4” 125 psi, incluye accesorios para acople y conexiones, excavación y compactación.</t>
  </si>
  <si>
    <t>Suministro e instalación de Tubería de PVC Ø 6” 100 psi, incluye accesorios para acople y conexiones, excavación y compactación.</t>
  </si>
  <si>
    <t>Suministro e instalación de Tuberías de PVC Ø 8", 125 PSI (Incluye Accesorios para acople y conexiones, excavación, y compactación)</t>
  </si>
  <si>
    <t>Suministro e instalación de Tuberías de PVC Ø 10", 125 PSI (Incluye Accesorios para acople y conexiones, excavación, y compactación)</t>
  </si>
  <si>
    <t>Suministro e instalación de Tuberías de PVC Ø 12", 125 PSI (Incluye Accesorios para acople y conexiones, excavación, y compactación)</t>
  </si>
  <si>
    <t>Construcción de caja de aguas lluvias de 0.50x0.50m (dimensiones internas) altura promedio variable según planos, forjada con ladrillo de barro de obra puesto en lazo, incluye parrilla con marco de ángulo de hierro de 1"x1" 3/16" y varilla de hierro corrugada de 5/8" cada 3cm, dos manos de pintura anticorrosiva de la mejor calidad diferentes colores, dos manos de pintura de esmalte, incluye excavación y desalojo.</t>
  </si>
  <si>
    <t>Construcción de cisterna de retención con capacidad de 30.00 m3, incluye excavación, desalojo, caseta con equipo de bombeo, de acuerdo a planos.</t>
  </si>
  <si>
    <t>Construcción de caja registro de aguas lluvias, de acuerdo a planos.</t>
  </si>
  <si>
    <t>El costo debe incluir la conexión al sistema de drenaje y alcantarillado, además de pruebas de estanqueidad, incluye revision hidráulica</t>
  </si>
  <si>
    <t>INSTALACIONES  ELÉCTRICAS EXTERIORES.</t>
  </si>
  <si>
    <t>5.1.1</t>
  </si>
  <si>
    <t>Suministro e instalación de tablero eléctrico de distribución  de 42 espacios (TG) 120/240v, tipo Panelboard, 4 hilos, 225 Amp, Monofásico, de montaje superficial, con sus  ramales térmicos. Incluye: protecciones térmicas para  circuitos ramales.</t>
  </si>
  <si>
    <t>5.1.2</t>
  </si>
  <si>
    <t>5.1.3</t>
  </si>
  <si>
    <t>5.1.4</t>
  </si>
  <si>
    <t>5.1.5</t>
  </si>
  <si>
    <t>5.1.6</t>
  </si>
  <si>
    <t>5.1.7</t>
  </si>
  <si>
    <t>5.1.8</t>
  </si>
  <si>
    <t>5.1.9</t>
  </si>
  <si>
    <t>5.1.10</t>
  </si>
  <si>
    <t>5.1.11</t>
  </si>
  <si>
    <t>Suministro e instalación de Red de Tierra para subestación de 50 kVA y Tablero General con soldadura exotérmica y cable de cobre # 1/0 hasta alcanzar 2Ω de resistencia</t>
  </si>
  <si>
    <t>Construcción de pozo de registro eléctrico para baja tensión, tipo A, según diseño de SIGET.</t>
  </si>
  <si>
    <t>SISTEMA DE ALARMA CONTRA INCENDIO</t>
  </si>
  <si>
    <t>5.2.1</t>
  </si>
  <si>
    <t>Suministro e instalación de Panel de alarma dscc585 para sistema contra incendio. incluye programación de panel principal de alarma contra incendios en caso de activación y sus dispositivos: estación manual y señal audible y visible.</t>
  </si>
  <si>
    <t>5.2.2</t>
  </si>
  <si>
    <t>Suministro e instalación de Estación manual direccionable para activación de alarma contra incendio de acuerdo a especificación técnica.</t>
  </si>
  <si>
    <t>5.2.3</t>
  </si>
  <si>
    <t>Suministro e instalación de sirena direccionable con luz estroboscópica, para emitir señal audible y visible.</t>
  </si>
  <si>
    <t>5.2.4</t>
  </si>
  <si>
    <t>Suministro e instalación de Cable para alarma contra incendio fplr 16 awg, de acuerdo a especificación técnica. incluye canalización (cajas de registro, cajas octogonales, pesadas, tecnoducto o tubería metálica rígida emt de ø 3/4" y ø 1", con todos sus accesorios (conectadores, uniones, abrazaderas)).</t>
  </si>
  <si>
    <t>5.2.5</t>
  </si>
  <si>
    <t>Sumiinistro e instalación de Sensor o detector de humo, alimentados con una batería de 9 voltios, 85, decibeles Ul 217 first alert o similar con sirena audible y botón de silencio.</t>
  </si>
  <si>
    <t>SISTEMA DE DATOS INALÁMBRICOS (WiFi)</t>
  </si>
  <si>
    <t>5.3.1</t>
  </si>
  <si>
    <t>Suministro e instalación de 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</si>
  <si>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5.3.2</t>
  </si>
  <si>
    <t>Suministro e instalacion de Equipo de recepción de internet. incluye: bandeja, Router, ups, y todo lo necesario para la puesta en marcha del sistema.</t>
  </si>
  <si>
    <t>Nota: Para las canalizaciones eléctricas deberan incluirse excavación, relleno, corte, resane, resane en pared y protección con concreto cobre.</t>
  </si>
  <si>
    <t xml:space="preserve">INSTALACION DE CASETA DE BOMBEO </t>
  </si>
  <si>
    <t xml:space="preserve">Luminaria tipo Receptáculo de Baquelita color blanco, con bombillo LED de 12w, Luz de Día, con acabado blanco, para montaje superficial en pasillos y sanitarios. incluye caja octogonal tipo pesada UL, cableado y canalización vista con tubería EMT con sus accesorios. </t>
  </si>
  <si>
    <t xml:space="preserve">Suministro e instalación de interruptor sencillo tipo palanca, carcasa termoplástica resistente al alto impacto, color marfil, placa de acero inoxidable, contacto a tierra, caja rectangular tipo pesada UL, con su alambrado. La canalización empotrada en pared se hará con Tecnoducto y sus accesorios.	</t>
  </si>
  <si>
    <t xml:space="preserve">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</si>
  <si>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Suministro e instalación de tablero eléctrico de distribución de 4 espacios (ST-BOM) 120/240v, 4 hilos, 125 Amp. monofásico de empotrar con sus ramales térmicos. Incluye: Protecciones térmicas para  circuitos ramales.</t>
  </si>
  <si>
    <t xml:space="preserve">INSTALACION ELECTRICAS SUBESTACIÓN </t>
  </si>
  <si>
    <t>Suministro e instalación de poste de concreto centrifugado de 35' Clase 500</t>
  </si>
  <si>
    <t>Acometida primaria con cable ACSR 2 (F)+ ACSR # 1/0(N)</t>
  </si>
  <si>
    <t>Estructura primaria de recibo (tipo remate primario horizontal (F+N)</t>
  </si>
  <si>
    <t>Protecciones y herrajes para estructura primaria y bajada secundaria (pararrayos, cortacircuitos)</t>
  </si>
  <si>
    <t>Trámites y gestiones para pagos de revisión de planos de diseño, aprobación de planos como construido (por OIA), pago de renovación de factibilidad, medición secundaria y conexión en media tensión por parte de la distribuidora CLESA.</t>
  </si>
  <si>
    <t xml:space="preserve">PROTECCIÓN Y PISO SUBESTACIÓN </t>
  </si>
  <si>
    <t>Piso de concreto simple f'c=210 kg/cm2.e=7 cm</t>
  </si>
  <si>
    <t>Suministro e instalación de cerco de protección con postes galvanizados de 2" chapa 14, y malla galvanizada de 4.1 mm. Tipo multirrreja h=2.70, sobre pretil de bloque de concreto según detalle, lincluye puerta de1.00 de ancho h= 2.10 del mismo material</t>
  </si>
  <si>
    <t>SEÑALETICA Y EMERGENCIAS</t>
  </si>
  <si>
    <t>Suministro e instalación de extintor ABC, 20lb</t>
  </si>
  <si>
    <t>Suministro e instalación de extintor K, 2.5gal</t>
  </si>
  <si>
    <t>Suministro e instalación de señalética (incluye rótulos identificadores, según plano)</t>
  </si>
  <si>
    <t>MEDIDAS AMBIENTALES Y SOCIALES</t>
  </si>
  <si>
    <t>Medidas Ambientales (ver documento complementario PGAS)</t>
  </si>
  <si>
    <t>Medidas Sociales (Capacitaciones, rótulo, consultas, asambleas, oficina de queja, teléfono, buzones, etc.) (ver documento complementario PGAS) / (Incluye Medida sobre Población Indígena Informada)</t>
  </si>
  <si>
    <t>Reubicación Temporal Adecuaciones y Movilización</t>
  </si>
  <si>
    <t>Reubicación Temporal Arrendamiento (incluye pagos de servicios básicos)</t>
  </si>
  <si>
    <t>Nota: Se deberá considerar el suministro de los materiales y mano de obra, así como el uso de herramientas y equipos necesarios para la realizacion de las actividades descritas en el presente listado .</t>
  </si>
  <si>
    <t>NOTA: -Se deberá considerar el suministro de los materiales y mano de obra, así como el uso de herramientas y equipos necesarios para la realización de los costos unitarios de todas las actividades descritas en el presente listado . -metro (m): unidad de medida de longitud -MNE: Manual Mi Nueva Escuela -Aula DAI: Aula Docente Auxiliar Inclusivo</t>
  </si>
  <si>
    <t>COSTO DIRECTO</t>
  </si>
  <si>
    <t>SUB TOTAL 1 (COSTO DIRECTO+IMPREVISTO+COSTO INDIRECTO)</t>
  </si>
  <si>
    <t>IVA (13%)</t>
  </si>
  <si>
    <t>SUB TOTAL 2 (SUB TOTAL + IVA)</t>
  </si>
  <si>
    <t>COSTO TOTAL</t>
  </si>
  <si>
    <t>Suministro e instalacion de Acometida eléctrica secundaria subterránea desde transformador, medidor pozo PRE-1 hasta Tablero General (TG), con 3 THHN No. 250 MCM en PVC DE ø2", incluye canalización con EMT en tramo superficial.</t>
  </si>
  <si>
    <t>Suministro e instalacion de Alimentador eléctrico secundario subterráneo desde Tablero General (TG) hasta subtablero ST-A en Módulo de Administración, con 3 THHN No. 6 AWG+ 1 THHN No. 8 AWG en PVC de ø1-1/2", incluye canalización con EMT en tramo superficial.</t>
  </si>
  <si>
    <t>Suministro e instalacion de Alimentador eléctrico secundario subterráneo desde Subtablero ST-A hasta caja de registro en Módulo B (SUM), con 3 THHN No. 3 AWG+ 1 THHN No. 12AWG en PVC de ø1", incluye canalización con EMT en tramo superficial.</t>
  </si>
  <si>
    <t>Suministro e instalacion de Alimentador eléctrico secundario subterráneo desde Tablero General (TG) hasta subtablero ST-C en Módulo C de 8 aulas, con 3 THHN No. 4 AWG+ 1 THHN No. 6 AWG en PVC de ø2", incluye canalización con EMT en tramo superficial.</t>
  </si>
  <si>
    <t>Suministro e instalacion de Alimentador eléctrico secundario subterráneo desde Tablero General (TG) hasta subtablero ST-D en Módulo D de Laboratorio, con 3 THHN No. 4 AWG+ 1 THHN No. 6 AWG en PVC de ø2", incluye canalización con EMT en tramo superficial.</t>
  </si>
  <si>
    <t>Suministro e instalacion de Alimentador eléctrico secundario subterráneo desde Tablero General (TG) hasta subtablero ST-COC1 en Módulo D de Cocina-Comedor, con 3 THHN No. 2 AWG+ 1 THHN No. 4 AWG en PVC de ø2", incluye canalización con EMT en tramo superficial.</t>
  </si>
  <si>
    <t>Suministro e instalacion de Alimentador eléctrico secundario subterráneo desde Sub Tablero ST-COC1 hasta subtablero ST-BOM en cuarto de bombeo, con 3 THHN No. 6 AWG+ 1 THHN No. 8 AWG en PVC de ø1", incluye canalización con EMT en tramo superficial.</t>
  </si>
  <si>
    <t>Suministro e instalación de Alimentador eléctrico secundario subterráneo desde Tablero General (TG) hasta subtablero ST-F1 en Módulo F de 2 aulas, con 3 THHN No. 4 AWG+ 1 THHN No. 6 AWG en PVC de ø2", incluye canalización con EMT en tramo superficial.</t>
  </si>
  <si>
    <t>Suministro e instalación de Alimentador eléctrico secundario subterráneo desde Tablero General (TG) hasta subtablero ST-F2 en Módulo F de 2 aulas, con 3 THHN No. 4 AWG+ 1 THHN No. 6 AWG en PVC de ø2", incluye canalización con EMT en tramo superficial.</t>
  </si>
  <si>
    <t>Suminisro e instalacion de Alimentador eléctrico secundario subterráneo desde Tablero General (TG) hasta subtablero ST-COC2 en Módulo F de Cocina de Parvularia, con 3 THHN No. 2 AWG+ 1 THHN No. 4 AWG en PVC de ø2", incluye canalización con EMT en tramo superficial.</t>
  </si>
  <si>
    <t>Suministro e instalación de Alimentador eléctrico secundario subterráneo desde Tablero General (TG) hasta subtablero ST-TE1 en Tienda Escolar 1, con 3 THHN No. 6 AWG+ 1 THHN No. 8 AWG en PVC de ø1-1/2", incluye canalización con EMT en tramo superficial.</t>
  </si>
  <si>
    <t xml:space="preserve">Suministro e instalación de Luminaria de Emergencia LED de 2x3 w, Luz de Día, para montaje superficial en pared. Incluye caja octogonal tipo pesada UL, cableado y canalización vista con tubería rígida EMT y sus accesorios. La canalización empotrada en pared se hará con Tecnoducto y sus accesorios.	</t>
  </si>
  <si>
    <t>Suministro e instalación de  Pulsador para timbre tipo campana de recreo, con placa metálica, montado en caja rectangular galvanizada pesada UL. Incluye canalización y alambrado. Ubicado en la Administración.</t>
  </si>
  <si>
    <t>Suministro e instalación de Timbre tipo din don, montado en caja rectangular galvanizada pesada UL. Incluye canalización y alambrado. Ubicado frente a la Administración.</t>
  </si>
  <si>
    <t>Suministro e instalación de Timbre tipo campana de recreo, de 8 pulgadas de diámetro, montado en caja rectangular galvanizada pesada ul. incluye canalización y alambrado hasta administración. ubicado en los puntos indicados en el plano.</t>
  </si>
  <si>
    <t>4.1.1</t>
  </si>
  <si>
    <t>4.1.2</t>
  </si>
  <si>
    <t>4.1.3</t>
  </si>
  <si>
    <t>4.1.4</t>
  </si>
  <si>
    <t>4.2.1</t>
  </si>
  <si>
    <t>4.2.2</t>
  </si>
  <si>
    <t>4.2.3</t>
  </si>
  <si>
    <t>4.2.4</t>
  </si>
  <si>
    <t>4.2.5</t>
  </si>
  <si>
    <t>4.2.6</t>
  </si>
  <si>
    <t>4.2.7</t>
  </si>
  <si>
    <t>4.3.1</t>
  </si>
  <si>
    <t>4.3.2</t>
  </si>
  <si>
    <t>4.3.3</t>
  </si>
  <si>
    <t>4.3.4</t>
  </si>
  <si>
    <t xml:space="preserve">Estructura en marco Metálico VM1, caño negro liviano ø 2" con celosia caño negro ø 1" @ 60°, pintado con dos manos de pintura anticorrosiva y dos manos de esmalte idustrial aplicado a soplete. </t>
  </si>
  <si>
    <t>Tubería PVC ø3"x125 psi, incluye accesorios, excavacion , compactación y desalojo.</t>
  </si>
  <si>
    <t>Tubería PVC ø4"x125 psi, incluye accesorios, excavacion , compactación y desalojo.</t>
  </si>
  <si>
    <t>Tubería PVC ø 1/2"x250 psi; incluye accesorios, excavacion , compactación y desalojo.</t>
  </si>
  <si>
    <t>Zapata de fundación Z-1  (2.00X2.00X0.55) 10 # 6 a 0.20,  G-40  ambos sentidos, doble lecho.</t>
  </si>
  <si>
    <t>Zapata de fundación Z-2 (1.80X1.80X0.55m) 11 # 4 G-40 a 0.15m, ambos sentidos, doble lecho</t>
  </si>
  <si>
    <t>Zapata de fundación Z-3 (1.60X1.60X0.55m), 10 # 4 G-40 a 0.15 m, ambos sentidos, doble lecho.</t>
  </si>
  <si>
    <t>Solera de fundación SF-1 (0.50x0.25) 4 # 4+4#3 G-40 est. # 3 a 0.15. G-70.</t>
  </si>
  <si>
    <t>Zapata de fundación Z-4 (2.55X1.65x0.55m), 10 # 4 G-40 a 0.15 m, ambos sentidos, doble lecho.</t>
  </si>
  <si>
    <t xml:space="preserve">Columna C-2 (0.350x0.35m) con 8 # 6 en la base y 8 #5 en 2o. nivel y 2 E #3 G-40 a 0.10 ó 0.15m,  incluye Pedestal,  anclajes y traslapes. </t>
  </si>
  <si>
    <t>Solera de fundación SF-1 (0.50x0.25) 4 # 4+4#3 G-40 est. # 3 a 0.15. G-40.</t>
  </si>
  <si>
    <t>Construccón de piso de concreto tipo acera, espesor de 10 cm, f'c=210 kg/cm2, colocado sobre base de suelo cemento 20:1, espesor 0.10 m, incluye todos los materiales.</t>
  </si>
  <si>
    <t>Forro de Lúbula lámina troquelada cal 24 (0.55 mm)</t>
  </si>
  <si>
    <t>Suministro e instalación de transformador de 50.0 kVA, 24.9/14.4 kV 120/240 V</t>
  </si>
  <si>
    <t xml:space="preserve">Solera de fundación 0.30x0.20m; ref 4#3+est#2@0.15m; f'c=210kg/cm2, incluye excavación, compactación y desalojo </t>
  </si>
  <si>
    <t xml:space="preserve">Marcos y tableros para cancha de baloncesto </t>
  </si>
  <si>
    <t>MÓDULO B- SALON DE USOS MÚLTIPLES (según planos y especificaciones técnicas)</t>
  </si>
  <si>
    <t>2.1.13</t>
  </si>
  <si>
    <t>Suministro e instalación de ventana corrediza, perfilería de aluminio tipo pesado, anodizado natural y vidrio laminado claro de 6 mm, que incluye:
-Hechura de cuadrado afinado y pintado
-Resanes y pintura
-Sello en contorno exterior e interior entre perfil y pared, con sellador elastomérico tipo silicón pintable.</t>
  </si>
  <si>
    <t>Construcción de Fascia altura de 0.40m, con marco y refuerzos @40 cm de tubo estructural de 1"x1", chapa 16, aplicación de 2 manos de anticorrosivo,  forro tabla tipo  especial para humedad o similar, colocación de cinta tipo malla en uniones, acabados con pasta  base coat, lijado y  masilla para exteriores,  2 manos de pintura látex, cañuela de lámina galvanizada cal.26 pintada con dos manos de anticorrosivo especial para estructuras galvanizadas.</t>
  </si>
  <si>
    <t>Suministro e instalación de canales de aguas lluvias de lámina de galvanizada lisa calibre 24, soldado y remachado, ganchos escondidos de pletina de 1" x 1/8" a cada 0.45 m, acabado final exterior dos manos con dos manos de anticorrosivo especial para estructuras galvanizadas, aplicar en interior en uniones, y dos manos de pintura esmalte color a definir exterior.</t>
  </si>
  <si>
    <t>Suministro e instalación de canales de aguas lluvias de lámina de galvanizada lisa calibre 24, soldado y remachado, ganchos escondidos de pletina de 1" x 1/8" a cada 0.45 m, acabado final exterior dos manos de anticorrosivo especial para estructuras galvanizadas., aplicar en interior en uniones, y dos manos de pintura esmalte color a definir exterior.</t>
  </si>
  <si>
    <t>Suministro e instalación de canales de aguas lluvias de lámina de galvanizada lisa calibre 24, soldado y remachado, ganchos escondidos de pletina de 1" x 1/8" a cada 0.45 m, acabado final exterior dos manos de anticorrosivo especial para estructuras galvanizadas, aplicar en interior en uniones, y dos manos de pintura esmalte color a definir exterior.</t>
  </si>
  <si>
    <t>ACCESOS PEATONAL, VEHICULAR Y FACHADA EN CENTRO ESCOLAR</t>
  </si>
  <si>
    <t>MÓDULO ESCALERA Y RAMPA</t>
  </si>
  <si>
    <t>MUNICIPIO: SAN SALVADOR CENTRO</t>
  </si>
  <si>
    <t>Piso de concreto de f'c=180 kg/cm² de e=0.07 m, refuerzo electromalla 6"x6", calibre 9/9, colocado sobre base de suelo cemento 20:1, espesor 0.10 m, incluye todos los materiales. Trazo, excavacion, compactacion y desalojo de materiales.</t>
  </si>
  <si>
    <t>Cubierta de techo insulado de 1 1/2",que incluye: 
-Lámina superior calibre 24 y lámina inferior calibre 26, ambas caras prepintadas en color blanco.
-Capote de lámina de aluminio, zinc y silicio, calibre 26,
-Aplicación de impermeabilizante de la mejor calidad en cada tornillo instalado en estructura de techo.
-Botagua de techo de Lamina de Zinc aluminio calibre 24
-Hechura de cepos en ambas caras, tornillería. 
Las dimensiones de la cubierta de techo son tomadas en proyeccion horizontal para efectos de pago.</t>
  </si>
  <si>
    <t>1.1.2</t>
  </si>
  <si>
    <t>1.1.3</t>
  </si>
  <si>
    <t>PROYECTO: CENTRO ESCOLAR LA ROSA BLANCA</t>
  </si>
  <si>
    <t>2.2.11</t>
  </si>
  <si>
    <t>2.2.12</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</si>
  <si>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</si>
  <si>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</si>
  <si>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</si>
  <si>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</si>
  <si>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</si>
  <si>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</si>
  <si>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</si>
  <si>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</si>
  <si>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</si>
  <si>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</si>
  <si>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</si>
  <si>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</si>
  <si>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</si>
  <si>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</si>
  <si>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</si>
  <si>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</si>
  <si>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</si>
  <si>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</si>
  <si>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</si>
  <si>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</si>
  <si>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</si>
  <si>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</si>
  <si>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</si>
  <si>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</si>
  <si>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</si>
  <si>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</si>
  <si>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</si>
  <si>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</si>
  <si>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</si>
  <si>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</si>
  <si>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</si>
  <si>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</si>
  <si>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</si>
  <si>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2.2.1</t>
  </si>
  <si>
    <t>2.2.2</t>
  </si>
  <si>
    <t>2.2.3</t>
  </si>
  <si>
    <t>2.2.4</t>
  </si>
  <si>
    <t>2.2.5</t>
  </si>
  <si>
    <t>2.2.6</t>
  </si>
  <si>
    <t>2.2.7</t>
  </si>
  <si>
    <t>2.2.8</t>
  </si>
  <si>
    <t>2.2.10</t>
  </si>
  <si>
    <t>2.2.13</t>
  </si>
  <si>
    <t>2.2.14</t>
  </si>
  <si>
    <t>2.2.15</t>
  </si>
  <si>
    <t>2.2.16</t>
  </si>
  <si>
    <t>2.2.17</t>
  </si>
  <si>
    <t>2.2.18</t>
  </si>
  <si>
    <t>2.2.19</t>
  </si>
  <si>
    <t>2.2.20</t>
  </si>
  <si>
    <t>2.2.21</t>
  </si>
  <si>
    <t>2.2.22</t>
  </si>
  <si>
    <t>2.2.23</t>
  </si>
  <si>
    <t>2.2.24</t>
  </si>
  <si>
    <t>2.2.25</t>
  </si>
  <si>
    <t>2.2.26</t>
  </si>
  <si>
    <t>2.3.1</t>
  </si>
  <si>
    <t>2.3.2</t>
  </si>
  <si>
    <t>2.3.3</t>
  </si>
  <si>
    <t>2.3.4</t>
  </si>
  <si>
    <t>2.3.5</t>
  </si>
  <si>
    <t>2.3.6</t>
  </si>
  <si>
    <t>2.3.7</t>
  </si>
  <si>
    <t>2.3.8</t>
  </si>
  <si>
    <t>2.3.9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</si>
  <si>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</si>
  <si>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</si>
  <si>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</si>
  <si>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</si>
  <si>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</si>
  <si>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</si>
  <si>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</si>
  <si>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</si>
  <si>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</si>
  <si>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</si>
  <si>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</si>
  <si>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</si>
  <si>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</si>
  <si>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</si>
  <si>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</si>
  <si>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</si>
  <si>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</si>
  <si>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</si>
  <si>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</si>
  <si>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</si>
  <si>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</si>
  <si>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</si>
  <si>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</si>
  <si>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</si>
  <si>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</si>
  <si>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</si>
  <si>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</si>
  <si>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</si>
  <si>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</si>
  <si>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</si>
  <si>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</si>
  <si>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</si>
  <si>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</si>
  <si>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</si>
  <si>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</si>
  <si>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</si>
  <si>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</si>
  <si>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</si>
  <si>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</si>
  <si>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</si>
  <si>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</si>
  <si>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</si>
  <si>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</si>
  <si>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</si>
  <si>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</si>
  <si>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</si>
  <si>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</si>
  <si>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</si>
  <si>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</si>
  <si>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</si>
  <si>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</si>
  <si>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</si>
  <si>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</si>
  <si>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</si>
  <si>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</si>
  <si>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2.4.1</t>
  </si>
  <si>
    <t>2.4.1.1</t>
  </si>
  <si>
    <t>2.4.1.2</t>
  </si>
  <si>
    <t>2.4.1.3</t>
  </si>
  <si>
    <t>2.4.1.4</t>
  </si>
  <si>
    <t>2.4.1.5</t>
  </si>
  <si>
    <t>2.4.1.6</t>
  </si>
  <si>
    <t>2.4.1.7</t>
  </si>
  <si>
    <t>2.4.1.8</t>
  </si>
  <si>
    <t>2.4.1.9</t>
  </si>
  <si>
    <t>2.4.1.10</t>
  </si>
  <si>
    <t>2.4.1.11</t>
  </si>
  <si>
    <t>2.4.1.12</t>
  </si>
  <si>
    <t>2.4.1.13</t>
  </si>
  <si>
    <t>2.4.1.14</t>
  </si>
  <si>
    <t>2.4.1.15</t>
  </si>
  <si>
    <t>2.4.1.16</t>
  </si>
  <si>
    <t>2.4.1.17</t>
  </si>
  <si>
    <t>2.4.1.18</t>
  </si>
  <si>
    <t>2.4.1.19</t>
  </si>
  <si>
    <t>2.4.1.20</t>
  </si>
  <si>
    <t>2.4.1.21</t>
  </si>
  <si>
    <t>2.4.1.22</t>
  </si>
  <si>
    <t>2.4.1.23</t>
  </si>
  <si>
    <t>2.4.1.24</t>
  </si>
  <si>
    <t>2.4.1.25</t>
  </si>
  <si>
    <t>2.4.1.26</t>
  </si>
  <si>
    <t>2.4.1.27</t>
  </si>
  <si>
    <t>2.4.1.28</t>
  </si>
  <si>
    <t>2.4.1.29</t>
  </si>
  <si>
    <t>2.4.1.30</t>
  </si>
  <si>
    <t>2.4.1.31</t>
  </si>
  <si>
    <t>2.4.1.32</t>
  </si>
  <si>
    <t>2.4.1.33</t>
  </si>
  <si>
    <t>2.4.1.34</t>
  </si>
  <si>
    <t>2.4.1.35</t>
  </si>
  <si>
    <t>2.4.1.36</t>
  </si>
  <si>
    <t>2.4.1.37</t>
  </si>
  <si>
    <t>2.4.1.38</t>
  </si>
  <si>
    <t>2.4.2</t>
  </si>
  <si>
    <t>2.4.2.1</t>
  </si>
  <si>
    <t>2.4.2.2</t>
  </si>
  <si>
    <t>2.4.2.3</t>
  </si>
  <si>
    <t>2.4.2.4</t>
  </si>
  <si>
    <t>2.4.2.5</t>
  </si>
  <si>
    <t>2.4.2.6</t>
  </si>
  <si>
    <t>2.4.2.7</t>
  </si>
  <si>
    <t>2.4.2.8</t>
  </si>
  <si>
    <t>2.4.2.9</t>
  </si>
  <si>
    <t>2.4.2.10</t>
  </si>
  <si>
    <t>2.4.2.11</t>
  </si>
  <si>
    <t>2.4.2.12</t>
  </si>
  <si>
    <t>2.4.2.13</t>
  </si>
  <si>
    <t>2.4.2.14</t>
  </si>
  <si>
    <t>2.4.2.15</t>
  </si>
  <si>
    <t>2.4.2.16</t>
  </si>
  <si>
    <t>2.4.2.17</t>
  </si>
  <si>
    <t>2.4.2.18</t>
  </si>
  <si>
    <t>2.4.2.19</t>
  </si>
  <si>
    <t>2.4.2.20</t>
  </si>
  <si>
    <t>2.4.2.21</t>
  </si>
  <si>
    <t>2.4.2.22</t>
  </si>
  <si>
    <t>2.4.2.23</t>
  </si>
  <si>
    <t>2.4.2.24</t>
  </si>
  <si>
    <t>2.4.2.25</t>
  </si>
  <si>
    <t>2.4.2.26</t>
  </si>
  <si>
    <t>2.4.2.27</t>
  </si>
  <si>
    <t>2.4.2.28</t>
  </si>
  <si>
    <t>2.4.2.29</t>
  </si>
  <si>
    <t>2.4.2.30</t>
  </si>
  <si>
    <t>2.4.2.31</t>
  </si>
  <si>
    <t>2.4.2.32</t>
  </si>
  <si>
    <t>2.4.2.33</t>
  </si>
  <si>
    <t>2.4.2.34</t>
  </si>
  <si>
    <t>2.4.2.35</t>
  </si>
  <si>
    <t>2.4.2.36</t>
  </si>
  <si>
    <t>2.4.2.37</t>
  </si>
  <si>
    <t>2.4.2.38</t>
  </si>
  <si>
    <t>2.4.2.39</t>
  </si>
  <si>
    <t>2.4.2.40</t>
  </si>
  <si>
    <t>2.4.2.41</t>
  </si>
  <si>
    <t>2.4.2.42</t>
  </si>
  <si>
    <t>2.4.2.43</t>
  </si>
  <si>
    <t>2.5.1</t>
  </si>
  <si>
    <t>2.5.2</t>
  </si>
  <si>
    <t>2.5.3</t>
  </si>
  <si>
    <t>2.5.4</t>
  </si>
  <si>
    <t>2.5.5</t>
  </si>
  <si>
    <t>2.5.6</t>
  </si>
  <si>
    <t>2.5.7</t>
  </si>
  <si>
    <t>2.5.8</t>
  </si>
  <si>
    <t>2.5.9</t>
  </si>
  <si>
    <t>2.5.10</t>
  </si>
  <si>
    <t>2.5.11</t>
  </si>
  <si>
    <t>2.5.12</t>
  </si>
  <si>
    <t>2.5.13</t>
  </si>
  <si>
    <t>2.5.14</t>
  </si>
  <si>
    <t>2.5.15</t>
  </si>
  <si>
    <t>2.5.16</t>
  </si>
  <si>
    <t>2.5.17</t>
  </si>
  <si>
    <t>2.5.18</t>
  </si>
  <si>
    <t>2.5.19</t>
  </si>
  <si>
    <t>2.5.20</t>
  </si>
  <si>
    <t>2.5.21</t>
  </si>
  <si>
    <t>2.5.22</t>
  </si>
  <si>
    <t>2.5.23</t>
  </si>
  <si>
    <t>2.5.24</t>
  </si>
  <si>
    <t>2.5.25</t>
  </si>
  <si>
    <t>2.5.26</t>
  </si>
  <si>
    <t>2.5.27</t>
  </si>
  <si>
    <t>2.5.28</t>
  </si>
  <si>
    <t>2.5.29</t>
  </si>
  <si>
    <t>2.5.30</t>
  </si>
  <si>
    <t>2.5.31</t>
  </si>
  <si>
    <t>2.5.32</t>
  </si>
  <si>
    <t>2.5.33</t>
  </si>
  <si>
    <t>2.5.34</t>
  </si>
  <si>
    <t>2.5.35</t>
  </si>
  <si>
    <t>2.5.36</t>
  </si>
  <si>
    <t>2.5.37</t>
  </si>
  <si>
    <t>2.5.38</t>
  </si>
  <si>
    <t>2.5.43</t>
  </si>
  <si>
    <t>2.5.44</t>
  </si>
  <si>
    <t>2.5.45</t>
  </si>
  <si>
    <t>2.5.46</t>
  </si>
  <si>
    <t>2.5.47</t>
  </si>
  <si>
    <t>2.5.48</t>
  </si>
  <si>
    <t>2.5.49</t>
  </si>
  <si>
    <t>2.5.50</t>
  </si>
  <si>
    <t>2.5.51</t>
  </si>
  <si>
    <t>2.5.52</t>
  </si>
  <si>
    <t>2.5.53</t>
  </si>
  <si>
    <t>2.5.54</t>
  </si>
  <si>
    <t>2.5.55</t>
  </si>
  <si>
    <t>2.5.56</t>
  </si>
  <si>
    <t>2.5.57</t>
  </si>
  <si>
    <t>2.5.58</t>
  </si>
  <si>
    <t>2.5.59</t>
  </si>
  <si>
    <t>2.5.60</t>
  </si>
  <si>
    <t>3.4.3</t>
  </si>
  <si>
    <t>3.4.4</t>
  </si>
  <si>
    <t>3.6.3</t>
  </si>
  <si>
    <t>3.6.4</t>
  </si>
  <si>
    <t>3.6.5</t>
  </si>
  <si>
    <t>3.7.9</t>
  </si>
  <si>
    <t>3.8.1</t>
  </si>
  <si>
    <t>3.8.2</t>
  </si>
  <si>
    <t>3.9.1</t>
  </si>
  <si>
    <t>3.9.2</t>
  </si>
  <si>
    <t>3.9.3</t>
  </si>
  <si>
    <t>3.9.4</t>
  </si>
  <si>
    <t>3.9.5</t>
  </si>
  <si>
    <t>3.9.6</t>
  </si>
  <si>
    <t>3.9.7</t>
  </si>
  <si>
    <t>3.9.8</t>
  </si>
  <si>
    <t>3.9.9</t>
  </si>
  <si>
    <t>3.9.10</t>
  </si>
  <si>
    <t>3.9.11</t>
  </si>
  <si>
    <t>3.10.1</t>
  </si>
  <si>
    <t>3.10.2</t>
  </si>
  <si>
    <t>3.10.3</t>
  </si>
  <si>
    <t>3.10.4</t>
  </si>
  <si>
    <t>3.10.5</t>
  </si>
  <si>
    <t>3.10.6</t>
  </si>
  <si>
    <t>3.10.7</t>
  </si>
  <si>
    <t>3.10.8</t>
  </si>
  <si>
    <t>3.10.9</t>
  </si>
  <si>
    <t>3.10.10</t>
  </si>
  <si>
    <t>3.11.1</t>
  </si>
  <si>
    <t>3.11.2</t>
  </si>
  <si>
    <t>3.11.3</t>
  </si>
  <si>
    <t>3.11.4</t>
  </si>
  <si>
    <t>3.12.1</t>
  </si>
  <si>
    <t>4.1.5</t>
  </si>
  <si>
    <t>4.1.6</t>
  </si>
  <si>
    <t>4.1.7</t>
  </si>
  <si>
    <t>4.1.8</t>
  </si>
  <si>
    <t>4.1.9</t>
  </si>
  <si>
    <t>4.1.10</t>
  </si>
  <si>
    <t>4.1.11</t>
  </si>
  <si>
    <t>4.3.5</t>
  </si>
  <si>
    <t>4.3.6</t>
  </si>
  <si>
    <t>4.3.7</t>
  </si>
  <si>
    <t>4.3.8</t>
  </si>
  <si>
    <t>4.3.9</t>
  </si>
  <si>
    <t>4.3.10</t>
  </si>
  <si>
    <t>4.3.11</t>
  </si>
  <si>
    <t>5.1.12</t>
  </si>
  <si>
    <t>5.1.13</t>
  </si>
  <si>
    <t>5.1.14</t>
  </si>
  <si>
    <t>5.1.15</t>
  </si>
  <si>
    <t>5.1.16</t>
  </si>
  <si>
    <t>5.1.17</t>
  </si>
  <si>
    <t>5.1.18</t>
  </si>
  <si>
    <t>5.1.19</t>
  </si>
  <si>
    <t>5.4.1</t>
  </si>
  <si>
    <t>5.4.2</t>
  </si>
  <si>
    <t>5.4.3</t>
  </si>
  <si>
    <t>5.4.4</t>
  </si>
  <si>
    <t>5.5.1</t>
  </si>
  <si>
    <t>5.5.2</t>
  </si>
  <si>
    <t>5.5.3</t>
  </si>
  <si>
    <t>5.5.4</t>
  </si>
  <si>
    <t>5.5.5</t>
  </si>
  <si>
    <t>5.5.6</t>
  </si>
  <si>
    <t>5.5.7</t>
  </si>
  <si>
    <t>5.5.8</t>
  </si>
  <si>
    <t>LISTADO DE CANTIDADES</t>
  </si>
  <si>
    <t>IMPREVISTOS</t>
  </si>
  <si>
    <t>COSTOS INDIRECTOS</t>
  </si>
  <si>
    <t>ARANCELES DE CONSTRUCCION
(PAGO CONTRA PRESENTACION DE RECIBO A NOMBRE MINEDUCYT)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</si>
</sst>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8" formatCode="&quot;$&quot;#,##0.00;[Red]\-&quot;$&quot;#,##0.00"/>
    <numFmt numFmtId="44" formatCode="_-&quot;$&quot;* #,##0.00_-;\-&quot;$&quot;* #,##0.00_-;_-&quot;$&quot;* &quot;-&quot;??_-;_-@_-"/>
    <numFmt numFmtId="43" formatCode="_-* #,##0.00_-;\-* #,##0.00_-;_-* &quot;-&quot;??_-;_-@_-"/>
    <numFmt numFmtId="164" formatCode="_(&quot;$&quot;* #,##0.00_);_(&quot;$&quot;* \(#,##0.00\);_(&quot;$&quot;* &quot;-&quot;??_);_(@_)"/>
    <numFmt numFmtId="165" formatCode="_-&quot;$&quot;* #,##0.00_-;\-&quot;$&quot;* #,##0.00_-;_-&quot;$&quot;* &quot;-&quot;??_-;_-@"/>
    <numFmt numFmtId="166" formatCode="_-[$$-440A]* #,##0.00_-;\-[$$-440A]* #,##0.00_-;_-[$$-440A]* &quot;-&quot;??_-;_-@_-"/>
    <numFmt numFmtId="167" formatCode="#,##0.0"/>
    <numFmt numFmtId="168" formatCode="0.0"/>
    <numFmt numFmtId="169" formatCode="_-* #,##0.00\ &quot;€&quot;_-;\-* #,##0.00\ &quot;€&quot;_-;_-* &quot;-&quot;??\ &quot;€&quot;_-;_-@_-"/>
    <numFmt numFmtId="170" formatCode="_-[$$-409]* #,##0.00_ ;_-[$$-409]* \-#,##0.00\ ;_-[$$-409]* &quot;-&quot;??_ ;_-@_ "/>
    <numFmt numFmtId="171" formatCode="_-* #,##0.00\ _€_-;\-* #,##0.00\ _€_-;_-* &quot;-&quot;??\ _€_-;_-@"/>
    <numFmt numFmtId="172" formatCode="_([$$-409]* #,##0.00_);_([$$-409]* \(#,##0.00\);_([$$-409]* &quot;-&quot;??_);_(@_)"/>
    <numFmt numFmtId="173" formatCode="_(&quot;¢&quot;* #,##0.00_);_(&quot;¢&quot;* \(#,##0.00\);_(&quot;¢&quot;* &quot;-&quot;??_);_(@_)"/>
    <numFmt numFmtId="174" formatCode="_-[$$-440A]* #,##0.00_-;\-[$$-440A]* #,##0.00_-;_-[$$-440A]* &quot;-&quot;??_-;_-@"/>
  </numFmts>
  <fonts count="37" x14ac:knownFonts="1">
    <font>
      <sz val="11"/>
      <color theme="1"/>
      <name val="Calibri"/>
      <family val="2"/>
      <scheme val="minor"/>
    </font>
    <font>
      <sz val="11"/>
      <color theme="1"/>
      <name val="Calibri"/>
      <family val="2"/>
      <scheme val="minor"/>
    </font>
    <font>
      <b/>
      <sz val="14"/>
      <color rgb="FFFFFFFF"/>
      <name val="Arial"/>
      <family val="2"/>
    </font>
    <font>
      <sz val="11"/>
      <name val="Calibri"/>
      <family val="2"/>
    </font>
    <font>
      <sz val="11"/>
      <color rgb="FF000000"/>
      <name val="Calibri"/>
      <family val="2"/>
    </font>
    <font>
      <b/>
      <sz val="10"/>
      <color rgb="FF000000"/>
      <name val="Arial"/>
      <family val="2"/>
    </font>
    <font>
      <b/>
      <sz val="10"/>
      <name val="Arial"/>
      <family val="2"/>
    </font>
    <font>
      <sz val="10"/>
      <color rgb="FF000000"/>
      <name val="Calibri"/>
      <family val="2"/>
    </font>
    <font>
      <b/>
      <sz val="10"/>
      <color rgb="FFFFFFFF"/>
      <name val="Arial"/>
      <family val="2"/>
    </font>
    <font>
      <b/>
      <sz val="11"/>
      <color rgb="FFFFFFFF"/>
      <name val="Arial"/>
      <family val="2"/>
    </font>
    <font>
      <sz val="11"/>
      <color rgb="FFFFFFFF"/>
      <name val="Arial"/>
      <family val="2"/>
    </font>
    <font>
      <sz val="10"/>
      <color rgb="FF000000"/>
      <name val="Arial"/>
      <family val="2"/>
    </font>
    <font>
      <sz val="10"/>
      <name val="Arial"/>
      <family val="2"/>
    </font>
    <font>
      <sz val="11"/>
      <color rgb="FF000000"/>
      <name val="Arial"/>
      <family val="2"/>
    </font>
    <font>
      <sz val="10"/>
      <color rgb="FFFF0000"/>
      <name val="Arial"/>
      <family val="2"/>
    </font>
    <font>
      <b/>
      <sz val="10"/>
      <color rgb="FFFF0000"/>
      <name val="Arial"/>
      <family val="2"/>
    </font>
    <font>
      <sz val="12"/>
      <color rgb="FF000000"/>
      <name val="Arial"/>
      <family val="2"/>
    </font>
    <font>
      <sz val="9"/>
      <name val="Arial"/>
      <family val="2"/>
    </font>
    <font>
      <b/>
      <sz val="12"/>
      <color rgb="FFFFFFFF"/>
      <name val="Arial"/>
      <family val="2"/>
    </font>
    <font>
      <b/>
      <sz val="11"/>
      <color rgb="FF000000"/>
      <name val="Arial"/>
      <family val="2"/>
    </font>
    <font>
      <sz val="12"/>
      <name val="Arial"/>
      <family val="2"/>
    </font>
    <font>
      <sz val="11"/>
      <color theme="1"/>
      <name val="Calibri"/>
      <family val="2"/>
    </font>
    <font>
      <b/>
      <sz val="10"/>
      <name val="Calibri"/>
      <family val="2"/>
    </font>
    <font>
      <vertAlign val="superscript"/>
      <sz val="10"/>
      <name val="Arial"/>
      <family val="2"/>
    </font>
    <font>
      <sz val="10"/>
      <name val="Calibri"/>
      <family val="2"/>
    </font>
    <font>
      <b/>
      <sz val="11"/>
      <color rgb="FFFF0000"/>
      <name val="Arial"/>
      <family val="2"/>
    </font>
    <font>
      <sz val="11"/>
      <name val="Arial"/>
      <family val="2"/>
    </font>
    <font>
      <sz val="11"/>
      <color rgb="FFFF0000"/>
      <name val="Arial"/>
      <family val="2"/>
    </font>
    <font>
      <sz val="10"/>
      <color rgb="FF000000"/>
      <name val="Swis721 Cn BT"/>
      <family val="2"/>
    </font>
    <font>
      <sz val="10"/>
      <color rgb="FFFF0000"/>
      <name val="Swis721 Cn BT"/>
      <family val="2"/>
    </font>
    <font>
      <sz val="11"/>
      <color rgb="FF000000"/>
      <name val="Swis721 Cn BT"/>
      <family val="2"/>
    </font>
    <font>
      <sz val="10"/>
      <color rgb="FFFF0000"/>
      <name val="Calibri"/>
      <family val="2"/>
    </font>
    <font>
      <sz val="10"/>
      <color theme="1"/>
      <name val="Arial"/>
      <family val="2"/>
    </font>
    <font>
      <sz val="8"/>
      <name val="Calibri"/>
      <family val="2"/>
      <scheme val="minor"/>
    </font>
    <font>
      <b/>
      <sz val="10"/>
      <color theme="1"/>
      <name val="Arial"/>
      <family val="2"/>
    </font>
    <font>
      <b/>
      <sz val="11"/>
      <name val="Arial"/>
      <family val="2"/>
    </font>
    <font>
      <b/>
      <sz val="10"/>
      <color theme="0" tint="-4.9989318521683403E-2"/>
      <name val="Arial"/>
      <family val="2"/>
    </font>
  </fonts>
  <fills count="19">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AEAAAA"/>
        <bgColor rgb="FF000000"/>
      </patternFill>
    </fill>
    <fill>
      <patternFill patternType="solid">
        <fgColor rgb="FFAEAAAA"/>
        <bgColor rgb="FFBFBFBF"/>
      </patternFill>
    </fill>
    <fill>
      <patternFill patternType="solid">
        <fgColor rgb="FFD9D9D9"/>
        <bgColor rgb="FF000000"/>
      </patternFill>
    </fill>
    <fill>
      <patternFill patternType="solid">
        <fgColor rgb="FFBFBFBF"/>
        <bgColor rgb="FFBFBFBF"/>
      </patternFill>
    </fill>
    <fill>
      <patternFill patternType="solid">
        <fgColor rgb="FFBFBFBF"/>
        <bgColor rgb="FF000000"/>
      </patternFill>
    </fill>
    <fill>
      <patternFill patternType="solid">
        <fgColor rgb="FFFFFFFF"/>
        <bgColor rgb="FF000000"/>
      </patternFill>
    </fill>
    <fill>
      <patternFill patternType="solid">
        <fgColor rgb="FFC9C9C9"/>
        <bgColor rgb="FF000000"/>
      </patternFill>
    </fill>
    <fill>
      <patternFill patternType="solid">
        <fgColor rgb="FFC5C2C2"/>
        <bgColor rgb="FF000000"/>
      </patternFill>
    </fill>
    <fill>
      <patternFill patternType="solid">
        <fgColor rgb="FFA6A6A6"/>
        <bgColor rgb="FFBFBFBF"/>
      </patternFill>
    </fill>
    <fill>
      <patternFill patternType="solid">
        <fgColor rgb="FFA6A6A6"/>
        <bgColor rgb="FF000000"/>
      </patternFill>
    </fill>
    <fill>
      <patternFill patternType="solid">
        <fgColor rgb="FFBFBFBF"/>
        <bgColor rgb="FF333F4F"/>
      </patternFill>
    </fill>
    <fill>
      <patternFill patternType="solid">
        <fgColor rgb="FFBFBFBF"/>
        <bgColor indexed="64"/>
      </patternFill>
    </fill>
    <fill>
      <patternFill patternType="solid">
        <fgColor theme="0"/>
        <bgColor indexed="64"/>
      </patternFill>
    </fill>
    <fill>
      <patternFill patternType="solid">
        <fgColor theme="0"/>
        <bgColor rgb="FFBFBFBF"/>
      </patternFill>
    </fill>
    <fill>
      <patternFill patternType="solid">
        <fgColor theme="0"/>
        <bgColor rgb="FF000000"/>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bottom/>
      <diagonal/>
    </border>
    <border>
      <left style="thin">
        <color indexed="64"/>
      </left>
      <right/>
      <top style="thin">
        <color indexed="64"/>
      </top>
      <bottom style="hair">
        <color indexed="64"/>
      </bottom>
      <diagonal/>
    </border>
    <border>
      <left style="thin">
        <color rgb="FF000000"/>
      </left>
      <right style="thin">
        <color rgb="FF000000"/>
      </right>
      <top/>
      <bottom/>
      <diagonal/>
    </border>
    <border>
      <left style="thin">
        <color indexed="64"/>
      </left>
      <right style="thin">
        <color indexed="64"/>
      </right>
      <top style="thin">
        <color indexed="64"/>
      </top>
      <bottom style="hair">
        <color indexed="64"/>
      </bottom>
      <diagonal/>
    </border>
    <border>
      <left style="thin">
        <color rgb="FF000000"/>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auto="1"/>
      </top>
      <bottom style="thin">
        <color auto="1"/>
      </bottom>
      <diagonal/>
    </border>
    <border>
      <left style="thin">
        <color indexed="64"/>
      </left>
      <right style="thin">
        <color indexed="64"/>
      </right>
      <top style="thin">
        <color indexed="64"/>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s>
  <cellStyleXfs count="16">
    <xf numFmtId="0" fontId="0" fillId="0" borderId="0"/>
    <xf numFmtId="43" fontId="1" fillId="0" borderId="0" applyFont="0" applyFill="0" applyBorder="0" applyAlignment="0" applyProtection="0"/>
    <xf numFmtId="44" fontId="1" fillId="0" borderId="0" applyFont="0" applyFill="0" applyBorder="0" applyAlignment="0" applyProtection="0"/>
    <xf numFmtId="166" fontId="1" fillId="0" borderId="0"/>
    <xf numFmtId="0" fontId="12" fillId="0" borderId="0"/>
    <xf numFmtId="0" fontId="12" fillId="0" borderId="0"/>
    <xf numFmtId="0" fontId="1" fillId="0" borderId="0"/>
    <xf numFmtId="0" fontId="1" fillId="0" borderId="0"/>
    <xf numFmtId="0" fontId="1" fillId="0" borderId="0"/>
    <xf numFmtId="169" fontId="1" fillId="0" borderId="0" applyFont="0" applyFill="0" applyBorder="0" applyAlignment="0" applyProtection="0"/>
    <xf numFmtId="164" fontId="20" fillId="0" borderId="0" applyFont="0" applyFill="0" applyBorder="0" applyAlignment="0" applyProtection="0"/>
    <xf numFmtId="173" fontId="12" fillId="0" borderId="0" applyFont="0" applyFill="0" applyBorder="0" applyAlignment="0" applyProtection="0"/>
    <xf numFmtId="0" fontId="12" fillId="0" borderId="0"/>
    <xf numFmtId="43"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cellStyleXfs>
  <cellXfs count="444">
    <xf numFmtId="0" fontId="0" fillId="0" borderId="0" xfId="0"/>
    <xf numFmtId="0" fontId="4" fillId="0" borderId="0" xfId="0" applyFont="1"/>
    <xf numFmtId="0" fontId="7" fillId="0" borderId="0" xfId="0" applyFont="1"/>
    <xf numFmtId="0" fontId="8" fillId="2" borderId="9" xfId="0" applyFont="1" applyFill="1" applyBorder="1" applyAlignment="1">
      <alignment horizontal="center" vertical="center" wrapText="1"/>
    </xf>
    <xf numFmtId="164" fontId="9" fillId="2" borderId="9" xfId="0" applyNumberFormat="1" applyFont="1" applyFill="1" applyBorder="1" applyAlignment="1">
      <alignment vertical="center" wrapText="1"/>
    </xf>
    <xf numFmtId="0" fontId="5" fillId="4" borderId="9" xfId="0" applyFont="1" applyFill="1" applyBorder="1" applyAlignment="1">
      <alignment horizontal="center" vertical="center" wrapText="1"/>
    </xf>
    <xf numFmtId="0" fontId="5" fillId="6" borderId="13" xfId="0" applyFont="1" applyFill="1" applyBorder="1" applyAlignment="1">
      <alignment horizontal="center" vertical="center"/>
    </xf>
    <xf numFmtId="164" fontId="5" fillId="0" borderId="15" xfId="0" applyNumberFormat="1" applyFont="1" applyBorder="1" applyAlignment="1">
      <alignment horizontal="left" vertical="center"/>
    </xf>
    <xf numFmtId="0" fontId="11" fillId="0" borderId="13" xfId="0" applyFont="1" applyBorder="1" applyAlignment="1">
      <alignment horizontal="center" vertical="center"/>
    </xf>
    <xf numFmtId="2" fontId="12" fillId="0" borderId="14" xfId="0" applyNumberFormat="1" applyFont="1" applyBorder="1" applyAlignment="1">
      <alignment horizontal="justify" vertical="center" wrapText="1"/>
    </xf>
    <xf numFmtId="165" fontId="11" fillId="0" borderId="9" xfId="0" applyNumberFormat="1" applyFont="1" applyBorder="1" applyAlignment="1">
      <alignment vertical="center" wrapText="1"/>
    </xf>
    <xf numFmtId="164" fontId="11" fillId="0" borderId="16" xfId="0" applyNumberFormat="1" applyFont="1" applyBorder="1" applyAlignment="1">
      <alignment horizontal="center" vertical="center"/>
    </xf>
    <xf numFmtId="0" fontId="11" fillId="0" borderId="9" xfId="0" applyFont="1" applyBorder="1" applyAlignment="1">
      <alignment horizontal="left" vertical="center" wrapText="1"/>
    </xf>
    <xf numFmtId="0" fontId="14" fillId="6" borderId="14" xfId="0" applyFont="1" applyFill="1" applyBorder="1" applyAlignment="1">
      <alignment horizontal="left"/>
    </xf>
    <xf numFmtId="164" fontId="5" fillId="6" borderId="14" xfId="0" applyNumberFormat="1" applyFont="1" applyFill="1" applyBorder="1" applyAlignment="1">
      <alignment horizontal="left" vertical="center"/>
    </xf>
    <xf numFmtId="0" fontId="5" fillId="0" borderId="17" xfId="0" applyFont="1" applyBorder="1" applyAlignment="1">
      <alignment horizontal="center" vertical="center" wrapText="1"/>
    </xf>
    <xf numFmtId="2" fontId="11" fillId="0" borderId="14" xfId="0" applyNumberFormat="1" applyFont="1" applyBorder="1" applyAlignment="1">
      <alignment horizontal="center" vertical="center" wrapText="1"/>
    </xf>
    <xf numFmtId="164" fontId="11" fillId="0" borderId="18" xfId="0" applyNumberFormat="1"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vertical="center"/>
    </xf>
    <xf numFmtId="2" fontId="12" fillId="0" borderId="21" xfId="0" applyNumberFormat="1" applyFont="1" applyBorder="1" applyAlignment="1">
      <alignment horizontal="center" vertical="center" wrapText="1"/>
    </xf>
    <xf numFmtId="165" fontId="11" fillId="0" borderId="22" xfId="0" applyNumberFormat="1" applyFont="1" applyBorder="1" applyAlignment="1">
      <alignment vertical="center" wrapText="1"/>
    </xf>
    <xf numFmtId="164" fontId="11" fillId="0" borderId="23" xfId="0" applyNumberFormat="1" applyFont="1" applyBorder="1" applyAlignment="1">
      <alignment horizontal="center" vertical="center"/>
    </xf>
    <xf numFmtId="0" fontId="11" fillId="0" borderId="24" xfId="0" applyFont="1" applyBorder="1" applyAlignment="1">
      <alignment horizontal="left" vertical="center" wrapText="1"/>
    </xf>
    <xf numFmtId="166" fontId="4" fillId="0" borderId="0" xfId="3" applyFont="1"/>
    <xf numFmtId="4" fontId="11" fillId="0" borderId="14" xfId="3" applyNumberFormat="1" applyFont="1" applyBorder="1" applyAlignment="1">
      <alignment horizontal="center" vertical="center"/>
    </xf>
    <xf numFmtId="44" fontId="11" fillId="0" borderId="14" xfId="2" applyFont="1" applyFill="1" applyBorder="1" applyAlignment="1">
      <alignment horizontal="center" vertical="center"/>
    </xf>
    <xf numFmtId="2" fontId="11" fillId="0" borderId="14" xfId="0" applyNumberFormat="1" applyFont="1" applyBorder="1" applyAlignment="1">
      <alignment horizontal="justify" vertical="center" wrapText="1"/>
    </xf>
    <xf numFmtId="44" fontId="12" fillId="0" borderId="14" xfId="2" applyFont="1" applyFill="1" applyBorder="1" applyAlignment="1">
      <alignment horizontal="center" vertical="center"/>
    </xf>
    <xf numFmtId="0" fontId="11" fillId="0" borderId="14" xfId="0" applyFont="1" applyBorder="1" applyAlignment="1">
      <alignment horizontal="center" vertical="center" wrapText="1"/>
    </xf>
    <xf numFmtId="4" fontId="11" fillId="0" borderId="14" xfId="3" applyNumberFormat="1" applyFont="1" applyBorder="1" applyAlignment="1">
      <alignment horizontal="justify" vertical="top" wrapText="1"/>
    </xf>
    <xf numFmtId="49" fontId="11" fillId="0" borderId="14" xfId="1" applyNumberFormat="1" applyFont="1" applyFill="1" applyBorder="1" applyAlignment="1">
      <alignment horizontal="justify" vertical="top" wrapText="1"/>
    </xf>
    <xf numFmtId="43" fontId="11" fillId="0" borderId="14" xfId="1" applyFont="1" applyFill="1" applyBorder="1" applyAlignment="1">
      <alignment horizontal="center" vertical="center"/>
    </xf>
    <xf numFmtId="43" fontId="4" fillId="0" borderId="0" xfId="1" applyFont="1" applyFill="1" applyBorder="1"/>
    <xf numFmtId="49" fontId="11" fillId="0" borderId="14" xfId="1" applyNumberFormat="1" applyFont="1" applyFill="1" applyBorder="1" applyAlignment="1">
      <alignment horizontal="justify" vertical="center" wrapText="1"/>
    </xf>
    <xf numFmtId="43" fontId="16" fillId="0" borderId="15" xfId="1" applyFont="1" applyFill="1" applyBorder="1" applyAlignment="1">
      <alignment horizontal="center" vertical="top"/>
    </xf>
    <xf numFmtId="4" fontId="11" fillId="0" borderId="13" xfId="3" applyNumberFormat="1" applyFont="1" applyBorder="1" applyAlignment="1">
      <alignment horizontal="center" vertical="center"/>
    </xf>
    <xf numFmtId="4" fontId="16" fillId="0" borderId="15" xfId="3" applyNumberFormat="1" applyFont="1" applyBorder="1" applyAlignment="1">
      <alignment horizontal="center" vertical="top"/>
    </xf>
    <xf numFmtId="0" fontId="12" fillId="0" borderId="14" xfId="4" applyBorder="1" applyAlignment="1">
      <alignment horizontal="justify" vertical="center" wrapText="1"/>
    </xf>
    <xf numFmtId="4" fontId="12" fillId="0" borderId="14" xfId="5" applyNumberFormat="1" applyBorder="1" applyAlignment="1">
      <alignment horizontal="center" vertical="center"/>
    </xf>
    <xf numFmtId="166" fontId="12" fillId="0" borderId="14" xfId="4" applyNumberFormat="1" applyBorder="1" applyAlignment="1">
      <alignment horizontal="center" vertical="center"/>
    </xf>
    <xf numFmtId="0" fontId="17" fillId="9" borderId="0" xfId="6" applyFont="1" applyFill="1" applyAlignment="1">
      <alignment vertical="center" wrapText="1"/>
    </xf>
    <xf numFmtId="0" fontId="11" fillId="0" borderId="14" xfId="4" applyFont="1" applyBorder="1" applyAlignment="1">
      <alignment vertical="center" wrapText="1"/>
    </xf>
    <xf numFmtId="0" fontId="12" fillId="0" borderId="27" xfId="4" applyBorder="1" applyAlignment="1">
      <alignment horizontal="justify" vertical="center" wrapText="1"/>
    </xf>
    <xf numFmtId="4" fontId="12" fillId="0" borderId="27" xfId="5" applyNumberFormat="1" applyBorder="1" applyAlignment="1">
      <alignment horizontal="center" vertical="center"/>
    </xf>
    <xf numFmtId="166" fontId="12" fillId="0" borderId="27" xfId="4" applyNumberFormat="1" applyBorder="1" applyAlignment="1">
      <alignment horizontal="center" vertical="center"/>
    </xf>
    <xf numFmtId="164" fontId="18" fillId="2" borderId="9" xfId="0" applyNumberFormat="1" applyFont="1" applyFill="1" applyBorder="1" applyAlignment="1">
      <alignment vertical="center" wrapText="1"/>
    </xf>
    <xf numFmtId="0" fontId="5" fillId="7" borderId="9" xfId="0" applyFont="1" applyFill="1" applyBorder="1" applyAlignment="1">
      <alignment horizontal="center" vertical="center" wrapText="1"/>
    </xf>
    <xf numFmtId="165" fontId="5" fillId="7" borderId="9" xfId="0" applyNumberFormat="1" applyFont="1" applyFill="1" applyBorder="1" applyAlignment="1">
      <alignment horizontal="center" vertical="center" wrapText="1"/>
    </xf>
    <xf numFmtId="4" fontId="11" fillId="0" borderId="14" xfId="3" applyNumberFormat="1" applyFont="1" applyBorder="1" applyAlignment="1">
      <alignment horizontal="justify" vertical="center"/>
    </xf>
    <xf numFmtId="4" fontId="11" fillId="0" borderId="14" xfId="3" applyNumberFormat="1" applyFont="1" applyBorder="1" applyAlignment="1">
      <alignment horizontal="center" vertical="top"/>
    </xf>
    <xf numFmtId="44" fontId="11" fillId="0" borderId="14" xfId="2" applyFont="1" applyFill="1" applyBorder="1" applyAlignment="1">
      <alignment horizontal="center" vertical="top"/>
    </xf>
    <xf numFmtId="4" fontId="11" fillId="0" borderId="14" xfId="3" applyNumberFormat="1" applyFont="1" applyBorder="1" applyAlignment="1">
      <alignment horizontal="justify" vertical="center" wrapText="1"/>
    </xf>
    <xf numFmtId="2" fontId="12" fillId="0" borderId="14" xfId="0" applyNumberFormat="1" applyFont="1" applyBorder="1" applyAlignment="1">
      <alignment horizontal="justify" wrapText="1"/>
    </xf>
    <xf numFmtId="0" fontId="12" fillId="0" borderId="14" xfId="0" applyFont="1" applyBorder="1" applyAlignment="1">
      <alignment horizontal="center" vertical="center" wrapText="1"/>
    </xf>
    <xf numFmtId="165" fontId="12" fillId="0" borderId="14" xfId="7" applyNumberFormat="1" applyFont="1" applyBorder="1" applyAlignment="1">
      <alignment vertical="center" wrapText="1"/>
    </xf>
    <xf numFmtId="165" fontId="12" fillId="0" borderId="9" xfId="0" applyNumberFormat="1" applyFont="1" applyBorder="1" applyAlignment="1">
      <alignment vertical="center" wrapText="1"/>
    </xf>
    <xf numFmtId="164" fontId="12" fillId="0" borderId="18" xfId="0" applyNumberFormat="1" applyFont="1" applyBorder="1" applyAlignment="1">
      <alignment horizontal="center" vertical="center"/>
    </xf>
    <xf numFmtId="2" fontId="11" fillId="0" borderId="5" xfId="0" applyNumberFormat="1" applyFont="1" applyBorder="1" applyAlignment="1">
      <alignment horizontal="center" vertical="center"/>
    </xf>
    <xf numFmtId="2" fontId="11" fillId="0" borderId="5" xfId="0" applyNumberFormat="1" applyFont="1" applyBorder="1" applyAlignment="1">
      <alignment vertical="center" wrapText="1"/>
    </xf>
    <xf numFmtId="0" fontId="11" fillId="0" borderId="14" xfId="0" applyFont="1" applyBorder="1" applyAlignment="1">
      <alignment horizontal="justify" vertical="center" wrapText="1"/>
    </xf>
    <xf numFmtId="165" fontId="14" fillId="0" borderId="9" xfId="0" applyNumberFormat="1" applyFont="1" applyBorder="1" applyAlignment="1">
      <alignment vertical="center" wrapText="1"/>
    </xf>
    <xf numFmtId="0" fontId="11" fillId="0" borderId="14" xfId="0" applyFont="1" applyBorder="1" applyAlignment="1">
      <alignment horizontal="left" vertical="center" wrapText="1"/>
    </xf>
    <xf numFmtId="4" fontId="11" fillId="0" borderId="14" xfId="0" applyNumberFormat="1" applyFont="1" applyBorder="1" applyAlignment="1">
      <alignment horizontal="justify" vertical="center" wrapText="1"/>
    </xf>
    <xf numFmtId="44" fontId="11" fillId="0" borderId="14" xfId="2" applyFont="1" applyFill="1" applyBorder="1" applyAlignment="1">
      <alignment vertical="center"/>
    </xf>
    <xf numFmtId="0" fontId="11" fillId="0" borderId="0" xfId="0" applyFont="1"/>
    <xf numFmtId="0" fontId="14" fillId="0" borderId="0" xfId="0" applyFont="1"/>
    <xf numFmtId="0" fontId="11" fillId="0" borderId="9" xfId="0" applyFont="1" applyBorder="1" applyAlignment="1">
      <alignment horizontal="center" vertical="center" wrapText="1"/>
    </xf>
    <xf numFmtId="165" fontId="5" fillId="0" borderId="9" xfId="0" applyNumberFormat="1" applyFont="1" applyBorder="1" applyAlignment="1">
      <alignment vertical="center"/>
    </xf>
    <xf numFmtId="0" fontId="28" fillId="0" borderId="0" xfId="0" applyFont="1"/>
    <xf numFmtId="0" fontId="29" fillId="0" borderId="0" xfId="0" applyFont="1"/>
    <xf numFmtId="0" fontId="30" fillId="0" borderId="0" xfId="0" applyFont="1"/>
    <xf numFmtId="0" fontId="31" fillId="0" borderId="0" xfId="0" applyFont="1"/>
    <xf numFmtId="165" fontId="32" fillId="0" borderId="9" xfId="0" applyNumberFormat="1" applyFont="1" applyBorder="1" applyAlignment="1">
      <alignment vertical="center" wrapText="1"/>
    </xf>
    <xf numFmtId="43" fontId="12" fillId="0" borderId="14" xfId="1" applyFont="1" applyFill="1" applyBorder="1" applyAlignment="1">
      <alignment horizontal="right" vertical="center"/>
    </xf>
    <xf numFmtId="2" fontId="11" fillId="0" borderId="14" xfId="0" applyNumberFormat="1" applyFont="1" applyBorder="1" applyAlignment="1">
      <alignment horizontal="right" vertical="center"/>
    </xf>
    <xf numFmtId="2" fontId="11" fillId="0" borderId="21" xfId="0" applyNumberFormat="1" applyFont="1" applyBorder="1" applyAlignment="1">
      <alignment horizontal="right" vertical="center"/>
    </xf>
    <xf numFmtId="4" fontId="11" fillId="0" borderId="14" xfId="3" applyNumberFormat="1" applyFont="1" applyBorder="1" applyAlignment="1">
      <alignment horizontal="right" vertical="center"/>
    </xf>
    <xf numFmtId="2" fontId="12" fillId="0" borderId="14" xfId="4" applyNumberFormat="1" applyBorder="1" applyAlignment="1">
      <alignment horizontal="right" vertical="center"/>
    </xf>
    <xf numFmtId="2" fontId="11" fillId="0" borderId="14" xfId="4" applyNumberFormat="1" applyFont="1" applyBorder="1" applyAlignment="1">
      <alignment horizontal="right" vertical="center"/>
    </xf>
    <xf numFmtId="2" fontId="11" fillId="0" borderId="27" xfId="4" applyNumberFormat="1" applyFont="1" applyBorder="1" applyAlignment="1">
      <alignment horizontal="right" vertical="center"/>
    </xf>
    <xf numFmtId="4" fontId="11" fillId="0" borderId="14" xfId="3" applyNumberFormat="1" applyFont="1" applyBorder="1" applyAlignment="1">
      <alignment horizontal="right" vertical="top"/>
    </xf>
    <xf numFmtId="2" fontId="29" fillId="0" borderId="0" xfId="0" applyNumberFormat="1" applyFont="1" applyAlignment="1">
      <alignment horizontal="right"/>
    </xf>
    <xf numFmtId="0" fontId="31" fillId="0" borderId="0" xfId="0" applyFont="1" applyAlignment="1">
      <alignment horizontal="right"/>
    </xf>
    <xf numFmtId="4" fontId="12" fillId="0" borderId="14" xfId="3" applyNumberFormat="1" applyFont="1" applyBorder="1" applyAlignment="1">
      <alignment horizontal="justify" vertical="center" wrapText="1"/>
    </xf>
    <xf numFmtId="167" fontId="5" fillId="8" borderId="32" xfId="3" applyNumberFormat="1" applyFont="1" applyFill="1" applyBorder="1" applyAlignment="1">
      <alignment horizontal="center" vertical="center"/>
    </xf>
    <xf numFmtId="0" fontId="12" fillId="0" borderId="0" xfId="0" applyFont="1"/>
    <xf numFmtId="0" fontId="12" fillId="9" borderId="0" xfId="0" applyFont="1" applyFill="1"/>
    <xf numFmtId="0" fontId="21" fillId="0" borderId="0" xfId="0" applyFont="1"/>
    <xf numFmtId="0" fontId="13" fillId="0" borderId="0" xfId="0" applyFont="1"/>
    <xf numFmtId="168" fontId="11" fillId="0" borderId="9" xfId="8" applyNumberFormat="1" applyFont="1" applyBorder="1" applyAlignment="1">
      <alignment horizontal="center" vertical="center" wrapText="1"/>
    </xf>
    <xf numFmtId="0" fontId="6" fillId="0" borderId="9" xfId="8" applyFont="1" applyBorder="1" applyAlignment="1">
      <alignment horizontal="left" vertical="center" wrapText="1"/>
    </xf>
    <xf numFmtId="2" fontId="5" fillId="0" borderId="9" xfId="8" applyNumberFormat="1" applyFont="1" applyBorder="1" applyAlignment="1">
      <alignment horizontal="center" vertical="center" wrapText="1"/>
    </xf>
    <xf numFmtId="2" fontId="15" fillId="0" borderId="9" xfId="8" applyNumberFormat="1" applyFont="1" applyBorder="1" applyAlignment="1">
      <alignment horizontal="right" vertical="center" wrapText="1"/>
    </xf>
    <xf numFmtId="2" fontId="15" fillId="0" borderId="9" xfId="9" applyNumberFormat="1" applyFont="1" applyFill="1" applyBorder="1" applyAlignment="1">
      <alignment horizontal="center" vertical="center" wrapText="1"/>
    </xf>
    <xf numFmtId="169" fontId="5" fillId="0" borderId="9" xfId="9" applyFont="1" applyFill="1" applyBorder="1" applyAlignment="1">
      <alignment horizontal="center" vertical="center" wrapText="1"/>
    </xf>
    <xf numFmtId="168" fontId="11" fillId="9" borderId="9" xfId="8" applyNumberFormat="1" applyFont="1" applyFill="1" applyBorder="1" applyAlignment="1">
      <alignment horizontal="center" vertical="center"/>
    </xf>
    <xf numFmtId="0" fontId="11" fillId="9" borderId="9" xfId="8" applyFont="1" applyFill="1" applyBorder="1" applyAlignment="1">
      <alignment vertical="center" wrapText="1"/>
    </xf>
    <xf numFmtId="2" fontId="11" fillId="0" borderId="9" xfId="8" applyNumberFormat="1" applyFont="1" applyBorder="1" applyAlignment="1">
      <alignment horizontal="center" vertical="center" wrapText="1"/>
    </xf>
    <xf numFmtId="0" fontId="11" fillId="0" borderId="9" xfId="8" applyFont="1" applyBorder="1" applyAlignment="1">
      <alignment horizontal="center" vertical="center" wrapText="1"/>
    </xf>
    <xf numFmtId="2" fontId="12" fillId="0" borderId="9" xfId="8" applyNumberFormat="1" applyFont="1" applyBorder="1" applyAlignment="1">
      <alignment horizontal="right" vertical="center" wrapText="1"/>
    </xf>
    <xf numFmtId="170" fontId="12" fillId="0" borderId="9" xfId="9" applyNumberFormat="1" applyFont="1" applyFill="1" applyBorder="1" applyAlignment="1">
      <alignment horizontal="right" vertical="center" wrapText="1"/>
    </xf>
    <xf numFmtId="170" fontId="11" fillId="0" borderId="9" xfId="9" applyNumberFormat="1" applyFont="1" applyFill="1" applyBorder="1" applyAlignment="1">
      <alignment horizontal="right" vertical="center" wrapText="1"/>
    </xf>
    <xf numFmtId="0" fontId="12" fillId="0" borderId="9" xfId="8" applyFont="1" applyBorder="1" applyAlignment="1">
      <alignment horizontal="left" vertical="center" wrapText="1"/>
    </xf>
    <xf numFmtId="0" fontId="11" fillId="0" borderId="9" xfId="8" applyFont="1" applyBorder="1" applyAlignment="1">
      <alignment vertical="center" wrapText="1"/>
    </xf>
    <xf numFmtId="168" fontId="11" fillId="0" borderId="9" xfId="8" applyNumberFormat="1" applyFont="1" applyBorder="1" applyAlignment="1">
      <alignment horizontal="center" vertical="center"/>
    </xf>
    <xf numFmtId="43" fontId="12" fillId="0" borderId="9" xfId="1" applyFont="1" applyFill="1" applyBorder="1" applyAlignment="1">
      <alignment horizontal="right" vertical="center"/>
    </xf>
    <xf numFmtId="170" fontId="12" fillId="0" borderId="9" xfId="8" applyNumberFormat="1" applyFont="1" applyBorder="1" applyAlignment="1">
      <alignment vertical="center"/>
    </xf>
    <xf numFmtId="0" fontId="5" fillId="0" borderId="9" xfId="8" applyFont="1" applyBorder="1" applyAlignment="1">
      <alignment vertical="center" wrapText="1"/>
    </xf>
    <xf numFmtId="0" fontId="11" fillId="0" borderId="9" xfId="6" applyFont="1" applyBorder="1" applyAlignment="1">
      <alignment vertical="center" wrapText="1"/>
    </xf>
    <xf numFmtId="0" fontId="11" fillId="0" borderId="9" xfId="8" applyFont="1" applyBorder="1" applyAlignment="1">
      <alignment horizontal="center" vertical="center"/>
    </xf>
    <xf numFmtId="0" fontId="5" fillId="6" borderId="9" xfId="0" applyFont="1" applyFill="1" applyBorder="1" applyAlignment="1">
      <alignment horizontal="center" vertical="center" wrapText="1"/>
    </xf>
    <xf numFmtId="0" fontId="5" fillId="6" borderId="9" xfId="0" applyFont="1" applyFill="1" applyBorder="1" applyAlignment="1">
      <alignment horizontal="left" vertical="center" wrapText="1"/>
    </xf>
    <xf numFmtId="0" fontId="5" fillId="6" borderId="9" xfId="0" applyFont="1" applyFill="1" applyBorder="1"/>
    <xf numFmtId="0" fontId="5" fillId="6" borderId="9" xfId="0" applyFont="1" applyFill="1" applyBorder="1" applyAlignment="1">
      <alignment horizontal="right"/>
    </xf>
    <xf numFmtId="170" fontId="5" fillId="6" borderId="9" xfId="0" applyNumberFormat="1" applyFont="1" applyFill="1" applyBorder="1" applyAlignment="1">
      <alignment vertical="center"/>
    </xf>
    <xf numFmtId="168" fontId="5" fillId="0" borderId="9" xfId="1" applyNumberFormat="1" applyFont="1" applyFill="1" applyBorder="1" applyAlignment="1">
      <alignment horizontal="center" vertical="center"/>
    </xf>
    <xf numFmtId="43" fontId="5" fillId="0" borderId="9" xfId="1" applyFont="1" applyFill="1" applyBorder="1" applyAlignment="1">
      <alignment horizontal="left" vertical="center" wrapText="1"/>
    </xf>
    <xf numFmtId="43" fontId="5" fillId="0" borderId="9" xfId="1" applyFont="1" applyFill="1" applyBorder="1" applyAlignment="1">
      <alignment horizontal="center" vertical="center" wrapText="1"/>
    </xf>
    <xf numFmtId="2" fontId="15" fillId="0" borderId="9" xfId="1" applyNumberFormat="1" applyFont="1" applyFill="1" applyBorder="1" applyAlignment="1">
      <alignment horizontal="right" vertical="center" wrapText="1"/>
    </xf>
    <xf numFmtId="170" fontId="15" fillId="0" borderId="9" xfId="1" applyNumberFormat="1" applyFont="1" applyFill="1" applyBorder="1" applyAlignment="1">
      <alignment horizontal="center" vertical="center" wrapText="1"/>
    </xf>
    <xf numFmtId="170" fontId="12" fillId="0" borderId="9" xfId="10" applyNumberFormat="1" applyFont="1" applyFill="1" applyBorder="1" applyAlignment="1">
      <alignment horizontal="center" vertical="center"/>
    </xf>
    <xf numFmtId="0" fontId="11" fillId="0" borderId="9" xfId="1" applyNumberFormat="1" applyFont="1" applyFill="1" applyBorder="1" applyAlignment="1">
      <alignment horizontal="center" vertical="center"/>
    </xf>
    <xf numFmtId="43" fontId="11" fillId="0" borderId="9" xfId="1" applyFont="1" applyFill="1" applyBorder="1" applyAlignment="1">
      <alignment vertical="center" wrapText="1"/>
    </xf>
    <xf numFmtId="0" fontId="12" fillId="9" borderId="9" xfId="0" applyFont="1" applyFill="1" applyBorder="1" applyAlignment="1">
      <alignment horizontal="center" vertical="center" wrapText="1"/>
    </xf>
    <xf numFmtId="2" fontId="11" fillId="0" borderId="9" xfId="1" applyNumberFormat="1" applyFont="1" applyFill="1" applyBorder="1" applyAlignment="1">
      <alignment horizontal="right" vertical="center"/>
    </xf>
    <xf numFmtId="170" fontId="12" fillId="0" borderId="9" xfId="10" applyNumberFormat="1" applyFont="1" applyFill="1" applyBorder="1" applyAlignment="1">
      <alignment horizontal="center" vertical="center" wrapText="1"/>
    </xf>
    <xf numFmtId="43" fontId="5" fillId="0" borderId="9" xfId="1" applyFont="1" applyFill="1" applyBorder="1" applyAlignment="1">
      <alignment vertical="center" wrapText="1"/>
    </xf>
    <xf numFmtId="2" fontId="14" fillId="0" borderId="9" xfId="1" applyNumberFormat="1" applyFont="1" applyFill="1" applyBorder="1" applyAlignment="1">
      <alignment horizontal="right" vertical="center"/>
    </xf>
    <xf numFmtId="170" fontId="14" fillId="0" borderId="9" xfId="10" applyNumberFormat="1" applyFont="1" applyFill="1" applyBorder="1" applyAlignment="1">
      <alignment horizontal="center" vertical="center"/>
    </xf>
    <xf numFmtId="43" fontId="12" fillId="0" borderId="9" xfId="1" applyFont="1" applyFill="1" applyBorder="1" applyAlignment="1">
      <alignment vertical="center" wrapText="1"/>
    </xf>
    <xf numFmtId="2" fontId="7" fillId="0" borderId="9" xfId="7" applyNumberFormat="1" applyFont="1" applyBorder="1" applyAlignment="1">
      <alignment horizontal="center" vertical="center" wrapText="1"/>
    </xf>
    <xf numFmtId="2" fontId="11" fillId="0" borderId="9" xfId="0" applyNumberFormat="1" applyFont="1" applyBorder="1" applyAlignment="1">
      <alignment horizontal="right" vertical="center" wrapText="1"/>
    </xf>
    <xf numFmtId="170" fontId="11" fillId="0" borderId="9" xfId="10" applyNumberFormat="1" applyFont="1" applyFill="1" applyBorder="1" applyAlignment="1">
      <alignment horizontal="center" vertical="center" wrapText="1"/>
    </xf>
    <xf numFmtId="2" fontId="11" fillId="0" borderId="9" xfId="1" applyNumberFormat="1" applyFont="1" applyFill="1" applyBorder="1" applyAlignment="1">
      <alignment horizontal="right" vertical="center" wrapText="1"/>
    </xf>
    <xf numFmtId="2" fontId="12" fillId="0" borderId="9" xfId="1" applyNumberFormat="1" applyFont="1" applyFill="1" applyBorder="1" applyAlignment="1">
      <alignment horizontal="center" vertical="center" wrapText="1"/>
    </xf>
    <xf numFmtId="43" fontId="6" fillId="0" borderId="9" xfId="1" applyFont="1" applyFill="1" applyBorder="1" applyAlignment="1">
      <alignment vertical="center" wrapText="1"/>
    </xf>
    <xf numFmtId="2" fontId="14" fillId="0" borderId="9" xfId="0" applyNumberFormat="1" applyFont="1" applyBorder="1" applyAlignment="1">
      <alignment horizontal="right" vertical="center" wrapText="1"/>
    </xf>
    <xf numFmtId="170" fontId="14" fillId="0" borderId="9" xfId="10" applyNumberFormat="1" applyFont="1" applyFill="1" applyBorder="1" applyAlignment="1">
      <alignment horizontal="center" vertical="center" wrapText="1"/>
    </xf>
    <xf numFmtId="49" fontId="12" fillId="0" borderId="9" xfId="1" applyNumberFormat="1" applyFont="1" applyFill="1" applyBorder="1" applyAlignment="1">
      <alignment vertical="center" wrapText="1"/>
    </xf>
    <xf numFmtId="2" fontId="12" fillId="0" borderId="9" xfId="1" applyNumberFormat="1" applyFont="1" applyFill="1" applyBorder="1" applyAlignment="1">
      <alignment horizontal="right" vertical="center" wrapText="1"/>
    </xf>
    <xf numFmtId="170" fontId="12" fillId="0" borderId="9" xfId="0" applyNumberFormat="1" applyFont="1" applyBorder="1" applyAlignment="1">
      <alignment horizontal="center" vertical="center"/>
    </xf>
    <xf numFmtId="49" fontId="11" fillId="0" borderId="9" xfId="1" applyNumberFormat="1" applyFont="1" applyFill="1" applyBorder="1" applyAlignment="1">
      <alignment vertical="center" wrapText="1"/>
    </xf>
    <xf numFmtId="170" fontId="11" fillId="0" borderId="9" xfId="0" applyNumberFormat="1" applyFont="1" applyBorder="1" applyAlignment="1">
      <alignment horizontal="center" vertical="center"/>
    </xf>
    <xf numFmtId="49" fontId="11" fillId="9" borderId="9" xfId="1" applyNumberFormat="1" applyFont="1" applyFill="1" applyBorder="1" applyAlignment="1">
      <alignment vertical="center" wrapText="1"/>
    </xf>
    <xf numFmtId="2" fontId="7" fillId="9" borderId="9" xfId="7" applyNumberFormat="1" applyFont="1" applyFill="1" applyBorder="1" applyAlignment="1">
      <alignment horizontal="center" vertical="center" wrapText="1"/>
    </xf>
    <xf numFmtId="2" fontId="11" fillId="9" borderId="9" xfId="1" applyNumberFormat="1" applyFont="1" applyFill="1" applyBorder="1" applyAlignment="1">
      <alignment horizontal="right" vertical="center" wrapText="1"/>
    </xf>
    <xf numFmtId="43" fontId="12" fillId="0" borderId="9" xfId="1" applyFont="1" applyFill="1" applyBorder="1" applyAlignment="1">
      <alignment horizontal="center" vertical="center"/>
    </xf>
    <xf numFmtId="170" fontId="14" fillId="0" borderId="9" xfId="0" applyNumberFormat="1" applyFont="1" applyBorder="1" applyAlignment="1">
      <alignment horizontal="center"/>
    </xf>
    <xf numFmtId="170" fontId="11" fillId="0" borderId="9" xfId="0" applyNumberFormat="1" applyFont="1" applyBorder="1" applyAlignment="1">
      <alignment horizontal="center"/>
    </xf>
    <xf numFmtId="2" fontId="12" fillId="0" borderId="9" xfId="1" applyNumberFormat="1" applyFont="1" applyFill="1" applyBorder="1" applyAlignment="1">
      <alignment vertical="center" wrapText="1"/>
    </xf>
    <xf numFmtId="0" fontId="12" fillId="0" borderId="9" xfId="0" applyFont="1" applyBorder="1" applyAlignment="1">
      <alignment horizontal="center" vertical="center" wrapText="1"/>
    </xf>
    <xf numFmtId="2" fontId="12" fillId="0" borderId="9" xfId="0" applyNumberFormat="1" applyFont="1" applyBorder="1" applyAlignment="1">
      <alignment horizontal="justify" vertical="center" wrapText="1"/>
    </xf>
    <xf numFmtId="44" fontId="12" fillId="0" borderId="9" xfId="2" applyFont="1" applyFill="1" applyBorder="1" applyAlignment="1">
      <alignment horizontal="center" vertical="center"/>
    </xf>
    <xf numFmtId="44" fontId="11" fillId="0" borderId="9" xfId="2" applyFont="1" applyFill="1" applyBorder="1" applyAlignment="1">
      <alignment horizontal="center" vertical="center"/>
    </xf>
    <xf numFmtId="2" fontId="6" fillId="0" borderId="9" xfId="1" applyNumberFormat="1" applyFont="1" applyFill="1" applyBorder="1" applyAlignment="1">
      <alignment vertical="center" wrapText="1"/>
    </xf>
    <xf numFmtId="2" fontId="12" fillId="9" borderId="9" xfId="1" applyNumberFormat="1" applyFont="1" applyFill="1" applyBorder="1" applyAlignment="1">
      <alignment horizontal="center" vertical="center" wrapText="1"/>
    </xf>
    <xf numFmtId="43" fontId="6" fillId="9" borderId="9" xfId="1" applyFont="1" applyFill="1" applyBorder="1" applyAlignment="1">
      <alignment vertical="center" wrapText="1"/>
    </xf>
    <xf numFmtId="170" fontId="14" fillId="9" borderId="9" xfId="10" applyNumberFormat="1" applyFont="1" applyFill="1" applyBorder="1" applyAlignment="1">
      <alignment horizontal="center" vertical="center" wrapText="1"/>
    </xf>
    <xf numFmtId="165" fontId="12" fillId="0" borderId="9" xfId="7" applyNumberFormat="1" applyFont="1" applyBorder="1" applyAlignment="1">
      <alignment vertical="center" wrapText="1"/>
    </xf>
    <xf numFmtId="4" fontId="11" fillId="0" borderId="9" xfId="3" applyNumberFormat="1" applyFont="1" applyBorder="1" applyAlignment="1">
      <alignment horizontal="center" vertical="center"/>
    </xf>
    <xf numFmtId="164" fontId="12" fillId="0" borderId="9" xfId="0" applyNumberFormat="1" applyFont="1" applyBorder="1" applyAlignment="1">
      <alignment horizontal="center" vertical="center"/>
    </xf>
    <xf numFmtId="43" fontId="12" fillId="0" borderId="9" xfId="1" applyFont="1" applyFill="1" applyBorder="1" applyAlignment="1">
      <alignment horizontal="center" vertical="center" wrapText="1"/>
    </xf>
    <xf numFmtId="0" fontId="12" fillId="9" borderId="9" xfId="0" applyFont="1" applyFill="1" applyBorder="1"/>
    <xf numFmtId="49" fontId="11" fillId="0" borderId="9" xfId="1" applyNumberFormat="1" applyFont="1" applyFill="1" applyBorder="1" applyAlignment="1">
      <alignment horizontal="justify" vertical="top" wrapText="1"/>
    </xf>
    <xf numFmtId="2" fontId="6" fillId="0" borderId="9" xfId="0" applyNumberFormat="1" applyFont="1" applyBorder="1" applyAlignment="1">
      <alignment vertical="center" wrapText="1"/>
    </xf>
    <xf numFmtId="0" fontId="6" fillId="0" borderId="9" xfId="0" applyFont="1" applyBorder="1" applyAlignment="1">
      <alignment vertical="center"/>
    </xf>
    <xf numFmtId="2" fontId="14" fillId="0" borderId="9" xfId="1" applyNumberFormat="1" applyFont="1" applyFill="1" applyBorder="1" applyAlignment="1">
      <alignment horizontal="right" vertical="center" wrapText="1"/>
    </xf>
    <xf numFmtId="4" fontId="12" fillId="0" borderId="9" xfId="3" applyNumberFormat="1" applyFont="1" applyBorder="1" applyAlignment="1">
      <alignment horizontal="justify" wrapText="1"/>
    </xf>
    <xf numFmtId="0" fontId="6" fillId="0" borderId="9" xfId="0" applyFont="1" applyBorder="1" applyAlignment="1">
      <alignment vertical="center" wrapText="1"/>
    </xf>
    <xf numFmtId="2" fontId="11" fillId="0" borderId="9" xfId="0" applyNumberFormat="1" applyFont="1" applyBorder="1" applyAlignment="1">
      <alignment horizontal="right" vertical="center"/>
    </xf>
    <xf numFmtId="0" fontId="12" fillId="0" borderId="9" xfId="0" applyFont="1" applyBorder="1" applyAlignment="1">
      <alignment horizontal="center" vertical="center"/>
    </xf>
    <xf numFmtId="0" fontId="5" fillId="0" borderId="9" xfId="0" applyFont="1" applyBorder="1" applyAlignment="1">
      <alignment horizontal="left" vertical="center" wrapText="1"/>
    </xf>
    <xf numFmtId="4" fontId="12" fillId="0" borderId="9" xfId="0" applyNumberFormat="1" applyFont="1" applyBorder="1" applyAlignment="1">
      <alignment horizontal="center" vertical="center"/>
    </xf>
    <xf numFmtId="43" fontId="14" fillId="0" borderId="9" xfId="1" applyFont="1" applyFill="1" applyBorder="1" applyAlignment="1">
      <alignment horizontal="right" vertical="center" wrapText="1"/>
    </xf>
    <xf numFmtId="170" fontId="11" fillId="9" borderId="9" xfId="0" applyNumberFormat="1" applyFont="1" applyFill="1" applyBorder="1" applyAlignment="1">
      <alignment horizontal="center" vertical="center"/>
    </xf>
    <xf numFmtId="171" fontId="12" fillId="0" borderId="9" xfId="0" applyNumberFormat="1" applyFont="1" applyBorder="1" applyAlignment="1">
      <alignment horizontal="center" vertical="center"/>
    </xf>
    <xf numFmtId="0" fontId="11" fillId="8" borderId="9" xfId="1" applyNumberFormat="1" applyFont="1" applyFill="1" applyBorder="1" applyAlignment="1">
      <alignment horizontal="center" vertical="center"/>
    </xf>
    <xf numFmtId="0" fontId="5" fillId="8" borderId="9" xfId="0" applyFont="1" applyFill="1" applyBorder="1" applyAlignment="1">
      <alignment horizontal="left" vertical="center" wrapText="1"/>
    </xf>
    <xf numFmtId="0" fontId="22" fillId="10" borderId="9" xfId="0" applyFont="1" applyFill="1" applyBorder="1"/>
    <xf numFmtId="0" fontId="5" fillId="10" borderId="9" xfId="0" applyFont="1" applyFill="1" applyBorder="1" applyAlignment="1">
      <alignment horizontal="left" vertical="center" wrapText="1"/>
    </xf>
    <xf numFmtId="170" fontId="6" fillId="10" borderId="9" xfId="0" applyNumberFormat="1" applyFont="1" applyFill="1" applyBorder="1" applyAlignment="1">
      <alignment vertical="center"/>
    </xf>
    <xf numFmtId="0" fontId="11" fillId="0" borderId="9" xfId="0" applyFont="1" applyBorder="1" applyAlignment="1">
      <alignment horizontal="center" vertical="center"/>
    </xf>
    <xf numFmtId="0" fontId="11" fillId="0" borderId="9" xfId="0" applyFont="1" applyBorder="1" applyAlignment="1">
      <alignment horizontal="justify" vertical="center" wrapText="1"/>
    </xf>
    <xf numFmtId="0" fontId="11" fillId="6" borderId="9" xfId="0" applyFont="1" applyFill="1" applyBorder="1" applyAlignment="1">
      <alignment vertical="center" wrapText="1"/>
    </xf>
    <xf numFmtId="0" fontId="11" fillId="6" borderId="9" xfId="0" applyFont="1" applyFill="1" applyBorder="1" applyAlignment="1">
      <alignment horizontal="center" vertical="center" wrapText="1"/>
    </xf>
    <xf numFmtId="2" fontId="14" fillId="6" borderId="9" xfId="0" applyNumberFormat="1" applyFont="1" applyFill="1" applyBorder="1" applyAlignment="1">
      <alignment horizontal="right" vertical="center"/>
    </xf>
    <xf numFmtId="172" fontId="14" fillId="6" borderId="9" xfId="0" applyNumberFormat="1" applyFont="1" applyFill="1" applyBorder="1" applyAlignment="1">
      <alignment horizontal="right" vertical="center" wrapText="1"/>
    </xf>
    <xf numFmtId="44" fontId="5" fillId="6" borderId="9" xfId="2" applyFont="1" applyFill="1" applyBorder="1" applyAlignment="1">
      <alignment horizontal="right" vertical="center"/>
    </xf>
    <xf numFmtId="0" fontId="15" fillId="0" borderId="9" xfId="0" applyFont="1" applyBorder="1" applyAlignment="1">
      <alignment horizontal="right"/>
    </xf>
    <xf numFmtId="0" fontId="15" fillId="0" borderId="9" xfId="0" applyFont="1" applyBorder="1"/>
    <xf numFmtId="0" fontId="12" fillId="0" borderId="9" xfId="0" applyFont="1" applyBorder="1" applyAlignment="1">
      <alignment horizontal="left" vertical="center" wrapText="1"/>
    </xf>
    <xf numFmtId="0" fontId="6" fillId="0" borderId="9" xfId="0" applyFont="1" applyBorder="1"/>
    <xf numFmtId="0" fontId="12" fillId="0" borderId="9" xfId="0" applyFont="1" applyBorder="1" applyAlignment="1">
      <alignment horizontal="justify" vertical="center" wrapText="1"/>
    </xf>
    <xf numFmtId="0" fontId="6" fillId="0" borderId="9" xfId="0" applyFont="1" applyBorder="1" applyAlignment="1">
      <alignment horizontal="left" vertical="center" wrapText="1"/>
    </xf>
    <xf numFmtId="0" fontId="5" fillId="0" borderId="9" xfId="0" applyFont="1" applyBorder="1" applyAlignment="1">
      <alignment vertical="center"/>
    </xf>
    <xf numFmtId="4" fontId="11" fillId="0" borderId="9" xfId="3" applyNumberFormat="1" applyFont="1" applyBorder="1" applyAlignment="1">
      <alignment horizontal="justify" vertical="top" wrapText="1"/>
    </xf>
    <xf numFmtId="4" fontId="12" fillId="0" borderId="9" xfId="3" applyNumberFormat="1" applyFont="1" applyBorder="1" applyAlignment="1">
      <alignment horizontal="right" vertical="center"/>
    </xf>
    <xf numFmtId="4" fontId="11" fillId="0" borderId="9" xfId="3" applyNumberFormat="1" applyFont="1" applyBorder="1" applyAlignment="1">
      <alignment horizontal="justify" vertical="center" wrapText="1"/>
    </xf>
    <xf numFmtId="2" fontId="11" fillId="0" borderId="9" xfId="0" applyNumberFormat="1" applyFont="1" applyBorder="1" applyAlignment="1">
      <alignment horizontal="center" vertical="center" wrapText="1"/>
    </xf>
    <xf numFmtId="0" fontId="15" fillId="0" borderId="9" xfId="0" applyFont="1" applyBorder="1" applyAlignment="1">
      <alignment horizontal="right" vertical="center"/>
    </xf>
    <xf numFmtId="0" fontId="15" fillId="0" borderId="9" xfId="0" applyFont="1" applyBorder="1" applyAlignment="1">
      <alignment vertical="center"/>
    </xf>
    <xf numFmtId="43" fontId="11" fillId="0" borderId="9" xfId="1" applyFont="1" applyFill="1" applyBorder="1" applyAlignment="1">
      <alignment horizontal="right" vertical="center"/>
    </xf>
    <xf numFmtId="0" fontId="24" fillId="0" borderId="9" xfId="0" applyFont="1" applyBorder="1"/>
    <xf numFmtId="4" fontId="11" fillId="0" borderId="9" xfId="3" applyNumberFormat="1" applyFont="1" applyBorder="1" applyAlignment="1">
      <alignment horizontal="right" vertical="center"/>
    </xf>
    <xf numFmtId="0" fontId="12" fillId="0" borderId="9" xfId="0" applyFont="1" applyBorder="1"/>
    <xf numFmtId="44" fontId="6" fillId="0" borderId="9" xfId="2" applyFont="1" applyFill="1" applyBorder="1" applyAlignment="1">
      <alignment vertical="center"/>
    </xf>
    <xf numFmtId="0" fontId="5" fillId="0" borderId="9" xfId="0" applyFont="1" applyBorder="1" applyAlignment="1">
      <alignment horizontal="center" vertical="center" wrapText="1"/>
    </xf>
    <xf numFmtId="4" fontId="5" fillId="0" borderId="9" xfId="0" applyNumberFormat="1" applyFont="1" applyBorder="1" applyAlignment="1">
      <alignment horizontal="justify" vertical="center" wrapText="1"/>
    </xf>
    <xf numFmtId="4" fontId="5" fillId="0" borderId="9" xfId="0" applyNumberFormat="1" applyFont="1" applyBorder="1" applyAlignment="1">
      <alignment vertical="top"/>
    </xf>
    <xf numFmtId="4" fontId="15" fillId="0" borderId="9" xfId="0" applyNumberFormat="1" applyFont="1" applyBorder="1" applyAlignment="1">
      <alignment horizontal="right" vertical="top"/>
    </xf>
    <xf numFmtId="4" fontId="15" fillId="0" borderId="9" xfId="0" applyNumberFormat="1" applyFont="1" applyBorder="1" applyAlignment="1">
      <alignment vertical="top"/>
    </xf>
    <xf numFmtId="0" fontId="12" fillId="0" borderId="9" xfId="4" applyBorder="1" applyAlignment="1">
      <alignment horizontal="justify" vertical="center" wrapText="1"/>
    </xf>
    <xf numFmtId="4" fontId="12" fillId="0" borderId="9" xfId="5" applyNumberFormat="1" applyBorder="1" applyAlignment="1">
      <alignment horizontal="center" vertical="center"/>
    </xf>
    <xf numFmtId="2" fontId="12" fillId="0" borderId="9" xfId="4" applyNumberFormat="1" applyBorder="1" applyAlignment="1">
      <alignment horizontal="right" vertical="center"/>
    </xf>
    <xf numFmtId="166" fontId="12" fillId="0" borderId="9" xfId="4" applyNumberFormat="1" applyBorder="1" applyAlignment="1">
      <alignment horizontal="center" vertical="center"/>
    </xf>
    <xf numFmtId="0" fontId="11" fillId="0" borderId="9" xfId="4" applyFont="1" applyBorder="1" applyAlignment="1">
      <alignment vertical="center" wrapText="1"/>
    </xf>
    <xf numFmtId="2" fontId="11" fillId="0" borderId="9" xfId="4" applyNumberFormat="1" applyFont="1" applyBorder="1" applyAlignment="1">
      <alignment horizontal="right" vertical="center"/>
    </xf>
    <xf numFmtId="170" fontId="11" fillId="0" borderId="9" xfId="0" applyNumberFormat="1" applyFont="1" applyBorder="1" applyAlignment="1">
      <alignment vertical="center"/>
    </xf>
    <xf numFmtId="43" fontId="11" fillId="0" borderId="9" xfId="0" applyNumberFormat="1" applyFont="1" applyBorder="1" applyAlignment="1">
      <alignment horizontal="right" vertical="center"/>
    </xf>
    <xf numFmtId="0" fontId="5" fillId="0" borderId="9" xfId="0" applyFont="1" applyBorder="1" applyAlignment="1">
      <alignment horizontal="right" vertical="center"/>
    </xf>
    <xf numFmtId="0" fontId="5" fillId="11" borderId="9" xfId="0" applyFont="1" applyFill="1" applyBorder="1" applyAlignment="1">
      <alignment horizontal="center" vertical="center" wrapText="1"/>
    </xf>
    <xf numFmtId="0" fontId="11" fillId="8" borderId="9" xfId="0" applyFont="1" applyFill="1" applyBorder="1" applyAlignment="1">
      <alignment vertical="center" wrapText="1"/>
    </xf>
    <xf numFmtId="0" fontId="11" fillId="11" borderId="9" xfId="0" applyFont="1" applyFill="1" applyBorder="1" applyAlignment="1">
      <alignment horizontal="center" vertical="center" wrapText="1"/>
    </xf>
    <xf numFmtId="2" fontId="14" fillId="11" borderId="9" xfId="0" applyNumberFormat="1" applyFont="1" applyFill="1" applyBorder="1" applyAlignment="1">
      <alignment horizontal="right" vertical="center"/>
    </xf>
    <xf numFmtId="172" fontId="14" fillId="11" borderId="9" xfId="0" applyNumberFormat="1" applyFont="1" applyFill="1" applyBorder="1" applyAlignment="1">
      <alignment horizontal="right" vertical="center" wrapText="1"/>
    </xf>
    <xf numFmtId="44" fontId="5" fillId="11" borderId="9" xfId="2" applyFont="1" applyFill="1" applyBorder="1" applyAlignment="1">
      <alignment horizontal="right" vertical="center"/>
    </xf>
    <xf numFmtId="0" fontId="11" fillId="0" borderId="9" xfId="0" applyFont="1" applyBorder="1" applyAlignment="1">
      <alignment vertical="center" wrapText="1"/>
    </xf>
    <xf numFmtId="2" fontId="12" fillId="0" borderId="9" xfId="0" applyNumberFormat="1" applyFont="1" applyBorder="1" applyAlignment="1">
      <alignment horizontal="justify" wrapText="1"/>
    </xf>
    <xf numFmtId="2" fontId="12" fillId="0" borderId="9" xfId="0" applyNumberFormat="1" applyFont="1" applyBorder="1" applyAlignment="1">
      <alignment vertical="center" wrapText="1"/>
    </xf>
    <xf numFmtId="49" fontId="11" fillId="0" borderId="9" xfId="1" applyNumberFormat="1" applyFont="1" applyFill="1" applyBorder="1" applyAlignment="1">
      <alignment horizontal="justify" vertical="center" wrapText="1"/>
    </xf>
    <xf numFmtId="43" fontId="11" fillId="0" borderId="9" xfId="1" applyFont="1" applyFill="1" applyBorder="1" applyAlignment="1">
      <alignment horizontal="center" vertical="center" wrapText="1"/>
    </xf>
    <xf numFmtId="43" fontId="12" fillId="0" borderId="9" xfId="0" applyNumberFormat="1" applyFont="1" applyBorder="1" applyAlignment="1">
      <alignment horizontal="right" vertical="center"/>
    </xf>
    <xf numFmtId="0" fontId="6" fillId="0" borderId="9" xfId="0" applyFont="1" applyBorder="1" applyAlignment="1">
      <alignment horizontal="justify" vertical="center" wrapText="1"/>
    </xf>
    <xf numFmtId="43" fontId="14" fillId="0" borderId="9" xfId="0" applyNumberFormat="1" applyFont="1" applyBorder="1" applyAlignment="1">
      <alignment horizontal="right" vertical="center"/>
    </xf>
    <xf numFmtId="44" fontId="14" fillId="0" borderId="9" xfId="2" applyFont="1" applyFill="1" applyBorder="1" applyAlignment="1">
      <alignment horizontal="center" vertical="center"/>
    </xf>
    <xf numFmtId="0" fontId="11" fillId="0" borderId="9" xfId="0" applyFont="1" applyBorder="1" applyAlignment="1">
      <alignment wrapText="1"/>
    </xf>
    <xf numFmtId="44" fontId="11" fillId="11" borderId="9" xfId="2" applyFont="1" applyFill="1" applyBorder="1" applyAlignment="1">
      <alignment horizontal="right" vertical="center"/>
    </xf>
    <xf numFmtId="2" fontId="6" fillId="0" borderId="9" xfId="7" applyNumberFormat="1" applyFont="1" applyBorder="1" applyAlignment="1">
      <alignment horizontal="center" vertical="center" wrapText="1"/>
    </xf>
    <xf numFmtId="0" fontId="6" fillId="0" borderId="9" xfId="7" applyFont="1" applyBorder="1" applyAlignment="1">
      <alignment vertical="center" wrapText="1"/>
    </xf>
    <xf numFmtId="0" fontId="5" fillId="0" borderId="9" xfId="0" applyFont="1" applyBorder="1" applyAlignment="1">
      <alignment horizontal="left"/>
    </xf>
    <xf numFmtId="168" fontId="12" fillId="0" borderId="9" xfId="7" applyNumberFormat="1" applyFont="1" applyBorder="1" applyAlignment="1">
      <alignment horizontal="center" vertical="center"/>
    </xf>
    <xf numFmtId="0" fontId="12" fillId="0" borderId="9" xfId="7" applyFont="1" applyBorder="1" applyAlignment="1">
      <alignment vertical="center" wrapText="1"/>
    </xf>
    <xf numFmtId="44" fontId="15" fillId="0" borderId="9" xfId="7" applyNumberFormat="1" applyFont="1" applyBorder="1" applyAlignment="1">
      <alignment vertical="center" wrapText="1"/>
    </xf>
    <xf numFmtId="44" fontId="6" fillId="0" borderId="9" xfId="7" applyNumberFormat="1" applyFont="1" applyBorder="1" applyAlignment="1">
      <alignment vertical="center" wrapText="1"/>
    </xf>
    <xf numFmtId="0" fontId="12" fillId="0" borderId="9" xfId="7" applyFont="1" applyBorder="1" applyAlignment="1">
      <alignment horizontal="left" vertical="center" wrapText="1"/>
    </xf>
    <xf numFmtId="2" fontId="12" fillId="0" borderId="9" xfId="7" applyNumberFormat="1" applyFont="1" applyBorder="1" applyAlignment="1">
      <alignment horizontal="center" vertical="center" wrapText="1"/>
    </xf>
    <xf numFmtId="165" fontId="11" fillId="0" borderId="9" xfId="7" applyNumberFormat="1" applyFont="1" applyBorder="1" applyAlignment="1">
      <alignment vertical="center" wrapText="1"/>
    </xf>
    <xf numFmtId="0" fontId="12" fillId="0" borderId="9" xfId="7" applyFont="1" applyBorder="1" applyAlignment="1">
      <alignment horizontal="justify" vertical="center" wrapText="1"/>
    </xf>
    <xf numFmtId="164" fontId="12" fillId="0" borderId="9" xfId="7" applyNumberFormat="1" applyFont="1" applyBorder="1" applyAlignment="1">
      <alignment horizontal="center" vertical="center"/>
    </xf>
    <xf numFmtId="4" fontId="5" fillId="0" borderId="9" xfId="3" applyNumberFormat="1" applyFont="1" applyBorder="1" applyAlignment="1">
      <alignment horizontal="center" vertical="top"/>
    </xf>
    <xf numFmtId="4" fontId="15" fillId="0" borderId="9" xfId="3" applyNumberFormat="1" applyFont="1" applyBorder="1" applyAlignment="1">
      <alignment horizontal="center" vertical="top"/>
    </xf>
    <xf numFmtId="44" fontId="5" fillId="0" borderId="9" xfId="2" applyFont="1" applyFill="1" applyBorder="1" applyAlignment="1">
      <alignment horizontal="center" vertical="center"/>
    </xf>
    <xf numFmtId="44" fontId="15" fillId="0" borderId="9" xfId="7" applyNumberFormat="1" applyFont="1" applyBorder="1" applyAlignment="1">
      <alignment horizontal="center" vertical="center" wrapText="1"/>
    </xf>
    <xf numFmtId="2" fontId="12" fillId="0" borderId="9" xfId="7" applyNumberFormat="1" applyFont="1" applyBorder="1" applyAlignment="1">
      <alignment horizontal="justify" vertical="center" wrapText="1"/>
    </xf>
    <xf numFmtId="0" fontId="12" fillId="0" borderId="9" xfId="7" applyFont="1" applyBorder="1" applyAlignment="1">
      <alignment horizontal="center" vertical="center" wrapText="1"/>
    </xf>
    <xf numFmtId="170" fontId="12" fillId="0" borderId="9" xfId="0" applyNumberFormat="1" applyFont="1" applyBorder="1" applyAlignment="1">
      <alignment vertical="center"/>
    </xf>
    <xf numFmtId="2" fontId="12" fillId="0" borderId="9" xfId="7" applyNumberFormat="1" applyFont="1" applyBorder="1" applyAlignment="1">
      <alignment vertical="center" wrapText="1"/>
    </xf>
    <xf numFmtId="0" fontId="11" fillId="0" borderId="9" xfId="7" applyFont="1" applyBorder="1" applyAlignment="1">
      <alignment vertical="center" wrapText="1"/>
    </xf>
    <xf numFmtId="0" fontId="11" fillId="0" borderId="9" xfId="7" applyFont="1" applyBorder="1" applyAlignment="1">
      <alignment horizontal="center" vertical="center" wrapText="1"/>
    </xf>
    <xf numFmtId="8" fontId="11" fillId="0" borderId="9" xfId="7" applyNumberFormat="1" applyFont="1" applyBorder="1" applyAlignment="1">
      <alignment vertical="center" wrapText="1"/>
    </xf>
    <xf numFmtId="44" fontId="5" fillId="0" borderId="9" xfId="7" applyNumberFormat="1" applyFont="1" applyBorder="1" applyAlignment="1">
      <alignment vertical="center" wrapText="1"/>
    </xf>
    <xf numFmtId="0" fontId="12" fillId="0" borderId="9" xfId="0" applyFont="1" applyBorder="1" applyAlignment="1">
      <alignment vertical="center" wrapText="1"/>
    </xf>
    <xf numFmtId="170" fontId="12" fillId="0" borderId="9" xfId="2" applyNumberFormat="1" applyFont="1" applyFill="1" applyBorder="1" applyAlignment="1">
      <alignment horizontal="center" vertical="center"/>
    </xf>
    <xf numFmtId="2" fontId="11" fillId="0" borderId="9" xfId="4" applyNumberFormat="1" applyFont="1" applyBorder="1" applyAlignment="1">
      <alignment horizontal="justify" vertical="center" wrapText="1"/>
    </xf>
    <xf numFmtId="166" fontId="12" fillId="0" borderId="9" xfId="11" applyNumberFormat="1" applyFont="1" applyFill="1" applyBorder="1" applyAlignment="1">
      <alignment vertical="center"/>
    </xf>
    <xf numFmtId="2" fontId="32" fillId="0" borderId="9" xfId="0" applyNumberFormat="1" applyFont="1" applyBorder="1" applyAlignment="1">
      <alignment horizontal="right" vertical="center"/>
    </xf>
    <xf numFmtId="2" fontId="12" fillId="0" borderId="9" xfId="0" applyNumberFormat="1" applyFont="1" applyBorder="1" applyAlignment="1">
      <alignment horizontal="right" vertical="center"/>
    </xf>
    <xf numFmtId="164" fontId="11" fillId="0" borderId="9" xfId="0" applyNumberFormat="1" applyFont="1" applyBorder="1" applyAlignment="1">
      <alignment horizontal="center" vertical="center"/>
    </xf>
    <xf numFmtId="2" fontId="11" fillId="0" borderId="9" xfId="0" applyNumberFormat="1" applyFont="1" applyBorder="1" applyAlignment="1">
      <alignment horizontal="justify" vertical="center" wrapText="1"/>
    </xf>
    <xf numFmtId="164" fontId="32" fillId="0" borderId="9" xfId="0" applyNumberFormat="1" applyFont="1" applyBorder="1" applyAlignment="1">
      <alignment horizontal="center" vertical="center"/>
    </xf>
    <xf numFmtId="0" fontId="9" fillId="2" borderId="9" xfId="0" applyFont="1" applyFill="1" applyBorder="1" applyAlignment="1">
      <alignment horizontal="center" vertical="center" wrapText="1"/>
    </xf>
    <xf numFmtId="0" fontId="8" fillId="2" borderId="9" xfId="0" applyFont="1" applyFill="1" applyBorder="1" applyAlignment="1">
      <alignment vertical="center" wrapText="1"/>
    </xf>
    <xf numFmtId="0" fontId="9" fillId="2" borderId="9" xfId="0" applyFont="1" applyFill="1" applyBorder="1" applyAlignment="1">
      <alignment vertical="center" wrapText="1"/>
    </xf>
    <xf numFmtId="0" fontId="8" fillId="2" borderId="9" xfId="0" applyFont="1" applyFill="1" applyBorder="1" applyAlignment="1">
      <alignment horizontal="right" vertical="center" wrapText="1"/>
    </xf>
    <xf numFmtId="44" fontId="8" fillId="2" borderId="9" xfId="2" applyFont="1" applyFill="1" applyBorder="1" applyAlignment="1">
      <alignment vertical="center" wrapText="1"/>
    </xf>
    <xf numFmtId="0" fontId="5" fillId="12" borderId="9" xfId="0" applyFont="1" applyFill="1" applyBorder="1" applyAlignment="1">
      <alignment horizontal="center" vertical="center" wrapText="1"/>
    </xf>
    <xf numFmtId="165" fontId="5" fillId="13" borderId="9" xfId="0" applyNumberFormat="1" applyFont="1" applyFill="1" applyBorder="1" applyAlignment="1">
      <alignment horizontal="left" vertical="center" wrapText="1"/>
    </xf>
    <xf numFmtId="165" fontId="25" fillId="13" borderId="9" xfId="0" applyNumberFormat="1" applyFont="1" applyFill="1" applyBorder="1" applyAlignment="1">
      <alignment horizontal="left" vertical="center" wrapText="1"/>
    </xf>
    <xf numFmtId="165" fontId="15" fillId="13" borderId="9" xfId="0" applyNumberFormat="1" applyFont="1" applyFill="1" applyBorder="1" applyAlignment="1">
      <alignment horizontal="right" vertical="center" wrapText="1"/>
    </xf>
    <xf numFmtId="165" fontId="15" fillId="13" borderId="9" xfId="0" applyNumberFormat="1" applyFont="1" applyFill="1" applyBorder="1" applyAlignment="1">
      <alignment horizontal="left" vertical="center" wrapText="1"/>
    </xf>
    <xf numFmtId="165" fontId="6" fillId="13" borderId="9" xfId="0" applyNumberFormat="1" applyFont="1" applyFill="1" applyBorder="1" applyAlignment="1">
      <alignment horizontal="left" vertical="center" wrapText="1"/>
    </xf>
    <xf numFmtId="2" fontId="11" fillId="0" borderId="9" xfId="0" applyNumberFormat="1" applyFont="1" applyBorder="1" applyAlignment="1">
      <alignment horizontal="left" vertical="center" wrapText="1"/>
    </xf>
    <xf numFmtId="2" fontId="26" fillId="0" borderId="9" xfId="0" applyNumberFormat="1" applyFont="1" applyBorder="1" applyAlignment="1">
      <alignment horizontal="center" vertical="center" wrapText="1"/>
    </xf>
    <xf numFmtId="0" fontId="11" fillId="0" borderId="9" xfId="0" applyFont="1" applyBorder="1"/>
    <xf numFmtId="2" fontId="27" fillId="0" borderId="9" xfId="0" applyNumberFormat="1" applyFont="1" applyBorder="1" applyAlignment="1">
      <alignment horizontal="center" vertical="center" wrapText="1"/>
    </xf>
    <xf numFmtId="0" fontId="5" fillId="7" borderId="9" xfId="0" applyFont="1" applyFill="1" applyBorder="1" applyAlignment="1">
      <alignment vertical="center" wrapText="1"/>
    </xf>
    <xf numFmtId="0" fontId="25" fillId="7" borderId="9" xfId="0" applyFont="1" applyFill="1" applyBorder="1" applyAlignment="1">
      <alignment vertical="center" wrapText="1"/>
    </xf>
    <xf numFmtId="0" fontId="15" fillId="7" borderId="9" xfId="0" applyFont="1" applyFill="1" applyBorder="1" applyAlignment="1">
      <alignment horizontal="right" vertical="center" wrapText="1"/>
    </xf>
    <xf numFmtId="0" fontId="15" fillId="7" borderId="9" xfId="0" applyFont="1" applyFill="1" applyBorder="1" applyAlignment="1">
      <alignment vertical="center" wrapText="1"/>
    </xf>
    <xf numFmtId="165" fontId="6" fillId="7" borderId="9" xfId="0" applyNumberFormat="1" applyFont="1" applyFill="1" applyBorder="1" applyAlignment="1">
      <alignment horizontal="center" vertical="center" wrapText="1"/>
    </xf>
    <xf numFmtId="2" fontId="12" fillId="0" borderId="9" xfId="0" applyNumberFormat="1" applyFont="1" applyBorder="1" applyAlignment="1">
      <alignment horizontal="right" vertical="center" wrapText="1"/>
    </xf>
    <xf numFmtId="164" fontId="12" fillId="0" borderId="9" xfId="0" applyNumberFormat="1" applyFont="1" applyBorder="1" applyAlignment="1">
      <alignment vertical="center" wrapText="1"/>
    </xf>
    <xf numFmtId="0" fontId="11" fillId="0" borderId="9" xfId="0" applyFont="1" applyBorder="1" applyAlignment="1">
      <alignment vertical="center"/>
    </xf>
    <xf numFmtId="0" fontId="26" fillId="0" borderId="9" xfId="0" applyFont="1" applyBorder="1" applyAlignment="1">
      <alignment horizontal="center" vertical="center" wrapText="1"/>
    </xf>
    <xf numFmtId="0" fontId="25" fillId="8" borderId="9" xfId="0" applyFont="1" applyFill="1" applyBorder="1"/>
    <xf numFmtId="0" fontId="15" fillId="8" borderId="9" xfId="0" applyFont="1" applyFill="1" applyBorder="1" applyAlignment="1">
      <alignment horizontal="right"/>
    </xf>
    <xf numFmtId="0" fontId="15" fillId="8" borderId="9" xfId="0" applyFont="1" applyFill="1" applyBorder="1"/>
    <xf numFmtId="0" fontId="5" fillId="14" borderId="9" xfId="0" applyFont="1" applyFill="1" applyBorder="1" applyAlignment="1">
      <alignment vertical="center" wrapText="1"/>
    </xf>
    <xf numFmtId="0" fontId="27" fillId="8" borderId="9" xfId="0" applyFont="1" applyFill="1" applyBorder="1"/>
    <xf numFmtId="0" fontId="14" fillId="8" borderId="9" xfId="0" applyFont="1" applyFill="1" applyBorder="1" applyAlignment="1">
      <alignment horizontal="right"/>
    </xf>
    <xf numFmtId="0" fontId="14" fillId="8" borderId="9" xfId="0" applyFont="1" applyFill="1" applyBorder="1"/>
    <xf numFmtId="165" fontId="6" fillId="14" borderId="9" xfId="0" applyNumberFormat="1" applyFont="1" applyFill="1" applyBorder="1" applyAlignment="1">
      <alignment vertical="center" wrapText="1"/>
    </xf>
    <xf numFmtId="0" fontId="11" fillId="9" borderId="9" xfId="0" applyFont="1" applyFill="1" applyBorder="1" applyAlignment="1">
      <alignment horizontal="left" vertical="center" wrapText="1"/>
    </xf>
    <xf numFmtId="0" fontId="11" fillId="0" borderId="9" xfId="0" applyFont="1" applyBorder="1" applyAlignment="1">
      <alignment horizontal="justify" vertical="top" wrapText="1"/>
    </xf>
    <xf numFmtId="170" fontId="12" fillId="9" borderId="9" xfId="0" applyNumberFormat="1" applyFont="1" applyFill="1" applyBorder="1" applyAlignment="1">
      <alignment horizontal="center" vertical="center"/>
    </xf>
    <xf numFmtId="0" fontId="5" fillId="12" borderId="9" xfId="0" applyFont="1" applyFill="1" applyBorder="1" applyAlignment="1">
      <alignment vertical="center" wrapText="1"/>
    </xf>
    <xf numFmtId="0" fontId="25" fillId="13" borderId="9" xfId="0" applyFont="1" applyFill="1" applyBorder="1"/>
    <xf numFmtId="0" fontId="15" fillId="13" borderId="9" xfId="0" applyFont="1" applyFill="1" applyBorder="1" applyAlignment="1">
      <alignment horizontal="right"/>
    </xf>
    <xf numFmtId="0" fontId="15" fillId="13" borderId="9" xfId="0" applyFont="1" applyFill="1" applyBorder="1"/>
    <xf numFmtId="165" fontId="6" fillId="12" borderId="9" xfId="0" applyNumberFormat="1" applyFont="1" applyFill="1" applyBorder="1" applyAlignment="1">
      <alignment horizontal="center" vertical="center" wrapText="1"/>
    </xf>
    <xf numFmtId="166" fontId="12" fillId="0" borderId="9" xfId="0" applyNumberFormat="1" applyFont="1" applyBorder="1" applyAlignment="1">
      <alignment horizontal="center" vertical="center"/>
    </xf>
    <xf numFmtId="166" fontId="12" fillId="0" borderId="9" xfId="0" applyNumberFormat="1" applyFont="1" applyBorder="1" applyAlignment="1">
      <alignment vertical="center"/>
    </xf>
    <xf numFmtId="0" fontId="26" fillId="0" borderId="9" xfId="0" applyFont="1" applyBorder="1" applyAlignment="1">
      <alignment horizontal="center" vertical="center"/>
    </xf>
    <xf numFmtId="0" fontId="13" fillId="0" borderId="9" xfId="0" applyFont="1" applyBorder="1" applyAlignment="1">
      <alignment horizontal="center" vertical="center" wrapText="1"/>
    </xf>
    <xf numFmtId="166" fontId="32" fillId="0" borderId="9" xfId="0" applyNumberFormat="1" applyFont="1" applyBorder="1" applyAlignment="1">
      <alignment horizontal="center" vertical="center"/>
    </xf>
    <xf numFmtId="166" fontId="11" fillId="0" borderId="9" xfId="0" applyNumberFormat="1" applyFont="1" applyBorder="1" applyAlignment="1">
      <alignment vertical="center"/>
    </xf>
    <xf numFmtId="166" fontId="11" fillId="0" borderId="9" xfId="3" applyFont="1" applyBorder="1" applyAlignment="1">
      <alignment horizontal="center" vertical="center"/>
    </xf>
    <xf numFmtId="164" fontId="6" fillId="8" borderId="9" xfId="0" applyNumberFormat="1" applyFont="1" applyFill="1" applyBorder="1" applyAlignment="1">
      <alignment horizontal="center" vertical="center"/>
    </xf>
    <xf numFmtId="8" fontId="12" fillId="0" borderId="9" xfId="0" applyNumberFormat="1" applyFont="1" applyBorder="1" applyAlignment="1">
      <alignment horizontal="right" vertical="center" wrapText="1"/>
    </xf>
    <xf numFmtId="0" fontId="12" fillId="0" borderId="9" xfId="0" applyFont="1" applyBorder="1" applyAlignment="1">
      <alignment wrapText="1"/>
    </xf>
    <xf numFmtId="0" fontId="12" fillId="0" borderId="9" xfId="0" applyFont="1" applyBorder="1" applyAlignment="1">
      <alignment horizontal="left" wrapText="1"/>
    </xf>
    <xf numFmtId="0" fontId="5" fillId="0" borderId="9" xfId="0" applyFont="1" applyBorder="1"/>
    <xf numFmtId="0" fontId="12" fillId="0" borderId="9" xfId="12" applyBorder="1" applyAlignment="1">
      <alignment horizontal="justify" vertical="center" wrapText="1"/>
    </xf>
    <xf numFmtId="4" fontId="12" fillId="0" borderId="9" xfId="12" applyNumberFormat="1" applyBorder="1" applyAlignment="1">
      <alignment horizontal="right" vertical="center"/>
    </xf>
    <xf numFmtId="166" fontId="12" fillId="0" borderId="9" xfId="12" applyNumberFormat="1" applyBorder="1" applyAlignment="1">
      <alignment horizontal="center" vertical="center" wrapText="1"/>
    </xf>
    <xf numFmtId="4" fontId="13" fillId="0" borderId="9" xfId="0" applyNumberFormat="1" applyFont="1" applyBorder="1" applyAlignment="1">
      <alignment horizontal="center" vertical="center"/>
    </xf>
    <xf numFmtId="2" fontId="12" fillId="0" borderId="9" xfId="12" applyNumberFormat="1" applyBorder="1" applyAlignment="1">
      <alignment horizontal="right" vertical="center"/>
    </xf>
    <xf numFmtId="4" fontId="26" fillId="0" borderId="9" xfId="0" applyNumberFormat="1" applyFont="1" applyBorder="1" applyAlignment="1">
      <alignment horizontal="center" vertical="center"/>
    </xf>
    <xf numFmtId="166" fontId="12" fillId="0" borderId="9" xfId="12" applyNumberFormat="1" applyBorder="1" applyAlignment="1">
      <alignment horizontal="center" vertical="center"/>
    </xf>
    <xf numFmtId="0" fontId="11" fillId="0" borderId="9" xfId="4" applyFont="1" applyBorder="1" applyAlignment="1">
      <alignment horizontal="justify" vertical="center" wrapText="1"/>
    </xf>
    <xf numFmtId="174" fontId="11" fillId="0" borderId="9" xfId="0" applyNumberFormat="1" applyFont="1" applyBorder="1" applyAlignment="1">
      <alignment vertical="center"/>
    </xf>
    <xf numFmtId="0" fontId="5" fillId="0" borderId="9" xfId="0" applyFont="1" applyBorder="1" applyAlignment="1">
      <alignment vertical="center" wrapText="1"/>
    </xf>
    <xf numFmtId="0" fontId="19" fillId="0" borderId="9" xfId="0" applyFont="1" applyBorder="1"/>
    <xf numFmtId="0" fontId="5" fillId="0" borderId="9" xfId="0" applyFont="1" applyBorder="1" applyAlignment="1">
      <alignment horizontal="right"/>
    </xf>
    <xf numFmtId="165" fontId="5" fillId="0" borderId="9" xfId="0" applyNumberFormat="1" applyFont="1" applyBorder="1" applyAlignment="1">
      <alignment horizontal="center" vertical="center" wrapText="1"/>
    </xf>
    <xf numFmtId="2" fontId="13" fillId="0" borderId="9" xfId="0" applyNumberFormat="1" applyFont="1" applyBorder="1" applyAlignment="1">
      <alignment horizontal="center" vertical="center" wrapText="1"/>
    </xf>
    <xf numFmtId="164" fontId="11" fillId="0" borderId="9" xfId="0" applyNumberFormat="1" applyFont="1" applyBorder="1" applyAlignment="1">
      <alignment vertical="center" wrapText="1"/>
    </xf>
    <xf numFmtId="174" fontId="13" fillId="0" borderId="9" xfId="0" applyNumberFormat="1" applyFont="1" applyBorder="1" applyAlignment="1">
      <alignment horizontal="center" vertical="center" wrapText="1"/>
    </xf>
    <xf numFmtId="174" fontId="11" fillId="0" borderId="9" xfId="0" applyNumberFormat="1" applyFont="1" applyBorder="1" applyAlignment="1">
      <alignment vertical="center" wrapText="1"/>
    </xf>
    <xf numFmtId="166" fontId="19" fillId="8" borderId="9" xfId="0" applyNumberFormat="1" applyFont="1" applyFill="1" applyBorder="1" applyAlignment="1">
      <alignment vertical="center"/>
    </xf>
    <xf numFmtId="165" fontId="34" fillId="7" borderId="9" xfId="0" applyNumberFormat="1" applyFont="1" applyFill="1" applyBorder="1" applyAlignment="1">
      <alignment horizontal="center" vertical="center" wrapText="1"/>
    </xf>
    <xf numFmtId="0" fontId="4" fillId="0" borderId="5" xfId="0" applyFont="1" applyBorder="1"/>
    <xf numFmtId="4" fontId="16" fillId="0" borderId="5" xfId="0" applyNumberFormat="1" applyFont="1" applyBorder="1" applyAlignment="1">
      <alignment vertical="top"/>
    </xf>
    <xf numFmtId="4" fontId="16" fillId="0" borderId="5" xfId="3" applyNumberFormat="1" applyFont="1" applyBorder="1" applyAlignment="1">
      <alignment horizontal="center" vertical="top"/>
    </xf>
    <xf numFmtId="0" fontId="13" fillId="0" borderId="5" xfId="0" applyFont="1" applyBorder="1" applyAlignment="1">
      <alignment horizontal="center"/>
    </xf>
    <xf numFmtId="44" fontId="5" fillId="8" borderId="25" xfId="0" applyNumberFormat="1" applyFont="1" applyFill="1" applyBorder="1" applyAlignment="1">
      <alignment vertical="center"/>
    </xf>
    <xf numFmtId="44" fontId="10" fillId="2" borderId="5" xfId="2" applyFont="1" applyFill="1" applyBorder="1" applyAlignment="1">
      <alignment vertical="center" wrapText="1"/>
    </xf>
    <xf numFmtId="164" fontId="5" fillId="0" borderId="5" xfId="0" applyNumberFormat="1" applyFont="1" applyBorder="1" applyAlignment="1">
      <alignment vertical="center" wrapText="1"/>
    </xf>
    <xf numFmtId="0" fontId="19" fillId="3" borderId="9" xfId="0" applyFont="1" applyFill="1" applyBorder="1" applyAlignment="1">
      <alignment horizontal="center" vertical="center" wrapText="1"/>
    </xf>
    <xf numFmtId="0" fontId="35" fillId="3" borderId="9" xfId="0" applyFont="1" applyFill="1" applyBorder="1" applyAlignment="1">
      <alignment horizontal="center" vertical="center" wrapText="1"/>
    </xf>
    <xf numFmtId="2" fontId="35" fillId="3" borderId="9" xfId="0" applyNumberFormat="1" applyFont="1" applyFill="1" applyBorder="1" applyAlignment="1">
      <alignment horizontal="right" vertical="center" wrapText="1"/>
    </xf>
    <xf numFmtId="164" fontId="19" fillId="11" borderId="9" xfId="0" applyNumberFormat="1" applyFont="1" applyFill="1" applyBorder="1" applyAlignment="1">
      <alignment horizontal="center" vertical="center" wrapText="1"/>
    </xf>
    <xf numFmtId="165" fontId="8" fillId="2" borderId="9" xfId="0" applyNumberFormat="1" applyFont="1" applyFill="1" applyBorder="1" applyAlignment="1">
      <alignment vertical="center" wrapText="1"/>
    </xf>
    <xf numFmtId="164" fontId="8" fillId="2" borderId="9" xfId="0" applyNumberFormat="1" applyFont="1" applyFill="1" applyBorder="1" applyAlignment="1">
      <alignment vertical="center" wrapText="1"/>
    </xf>
    <xf numFmtId="164" fontId="8" fillId="2" borderId="33" xfId="0" applyNumberFormat="1" applyFont="1" applyFill="1" applyBorder="1" applyAlignment="1">
      <alignment vertical="center" wrapText="1"/>
    </xf>
    <xf numFmtId="174" fontId="9" fillId="2" borderId="23" xfId="0" applyNumberFormat="1" applyFont="1" applyFill="1" applyBorder="1" applyAlignment="1">
      <alignment vertical="center" wrapText="1"/>
    </xf>
    <xf numFmtId="0" fontId="5" fillId="4" borderId="11" xfId="0" applyFont="1" applyFill="1" applyBorder="1"/>
    <xf numFmtId="0" fontId="5" fillId="5" borderId="10" xfId="0" applyFont="1" applyFill="1" applyBorder="1" applyAlignment="1">
      <alignment vertical="center" wrapText="1"/>
    </xf>
    <xf numFmtId="0" fontId="5" fillId="17" borderId="26" xfId="0" applyFont="1" applyFill="1" applyBorder="1" applyAlignment="1">
      <alignment horizontal="center" vertical="center" wrapText="1"/>
    </xf>
    <xf numFmtId="0" fontId="5" fillId="17" borderId="26" xfId="0" applyFont="1" applyFill="1" applyBorder="1" applyAlignment="1">
      <alignment horizontal="left" vertical="center" wrapText="1"/>
    </xf>
    <xf numFmtId="4" fontId="5" fillId="18" borderId="13" xfId="3" applyNumberFormat="1" applyFont="1" applyFill="1" applyBorder="1" applyAlignment="1">
      <alignment horizontal="center" vertical="center"/>
    </xf>
    <xf numFmtId="44" fontId="5" fillId="18" borderId="25" xfId="2" applyFont="1" applyFill="1" applyBorder="1" applyAlignment="1">
      <alignment horizontal="center" vertical="center"/>
    </xf>
    <xf numFmtId="166" fontId="4" fillId="16" borderId="5" xfId="3" applyFont="1" applyFill="1" applyBorder="1"/>
    <xf numFmtId="166" fontId="4" fillId="16" borderId="0" xfId="3" applyFont="1" applyFill="1"/>
    <xf numFmtId="4" fontId="5" fillId="18" borderId="13" xfId="3" applyNumberFormat="1" applyFont="1" applyFill="1" applyBorder="1" applyAlignment="1">
      <alignment horizontal="center" vertical="top"/>
    </xf>
    <xf numFmtId="4" fontId="15" fillId="18" borderId="14" xfId="3" applyNumberFormat="1" applyFont="1" applyFill="1" applyBorder="1" applyAlignment="1">
      <alignment horizontal="right" vertical="top"/>
    </xf>
    <xf numFmtId="4" fontId="15" fillId="18" borderId="14" xfId="3" applyNumberFormat="1" applyFont="1" applyFill="1" applyBorder="1" applyAlignment="1">
      <alignment horizontal="center" vertical="top"/>
    </xf>
    <xf numFmtId="4" fontId="16" fillId="16" borderId="15" xfId="3" applyNumberFormat="1" applyFont="1" applyFill="1" applyBorder="1" applyAlignment="1">
      <alignment horizontal="center" vertical="top"/>
    </xf>
    <xf numFmtId="4" fontId="5" fillId="18" borderId="14" xfId="0" applyNumberFormat="1" applyFont="1" applyFill="1" applyBorder="1" applyAlignment="1">
      <alignment horizontal="justify" vertical="center" wrapText="1"/>
    </xf>
    <xf numFmtId="4" fontId="5" fillId="18" borderId="14" xfId="0" applyNumberFormat="1" applyFont="1" applyFill="1" applyBorder="1" applyAlignment="1">
      <alignment vertical="top"/>
    </xf>
    <xf numFmtId="4" fontId="15" fillId="18" borderId="14" xfId="0" applyNumberFormat="1" applyFont="1" applyFill="1" applyBorder="1" applyAlignment="1">
      <alignment horizontal="right" vertical="top"/>
    </xf>
    <xf numFmtId="4" fontId="15" fillId="18" borderId="14" xfId="0" applyNumberFormat="1" applyFont="1" applyFill="1" applyBorder="1" applyAlignment="1">
      <alignment vertical="top"/>
    </xf>
    <xf numFmtId="44" fontId="5" fillId="18" borderId="25" xfId="2" applyFont="1" applyFill="1" applyBorder="1" applyAlignment="1">
      <alignment horizontal="center" vertical="top"/>
    </xf>
    <xf numFmtId="0" fontId="5" fillId="17" borderId="26" xfId="0" applyFont="1" applyFill="1" applyBorder="1" applyAlignment="1">
      <alignment horizontal="center" wrapText="1"/>
    </xf>
    <xf numFmtId="4" fontId="5" fillId="18" borderId="13" xfId="3" applyNumberFormat="1" applyFont="1" applyFill="1" applyBorder="1" applyAlignment="1">
      <alignment horizontal="center"/>
    </xf>
    <xf numFmtId="4" fontId="11" fillId="18" borderId="13" xfId="3" applyNumberFormat="1" applyFont="1" applyFill="1" applyBorder="1" applyAlignment="1">
      <alignment horizontal="center" vertical="center"/>
    </xf>
    <xf numFmtId="167" fontId="5" fillId="18" borderId="13" xfId="3" applyNumberFormat="1" applyFont="1" applyFill="1" applyBorder="1" applyAlignment="1">
      <alignment horizontal="center" vertical="center"/>
    </xf>
    <xf numFmtId="4" fontId="5" fillId="18" borderId="14" xfId="0" applyNumberFormat="1" applyFont="1" applyFill="1" applyBorder="1" applyAlignment="1">
      <alignment horizontal="right" vertical="top"/>
    </xf>
    <xf numFmtId="0" fontId="19" fillId="8" borderId="2" xfId="0" applyFont="1" applyFill="1" applyBorder="1"/>
    <xf numFmtId="0" fontId="19" fillId="8" borderId="3" xfId="0" applyFont="1" applyFill="1" applyBorder="1"/>
    <xf numFmtId="0" fontId="19" fillId="15" borderId="9" xfId="0" applyFont="1" applyFill="1" applyBorder="1"/>
    <xf numFmtId="0" fontId="19" fillId="8" borderId="9" xfId="0" applyFont="1" applyFill="1" applyBorder="1"/>
    <xf numFmtId="0" fontId="19" fillId="8" borderId="10" xfId="0" applyFont="1" applyFill="1" applyBorder="1"/>
    <xf numFmtId="174" fontId="8" fillId="2" borderId="9" xfId="0" applyNumberFormat="1" applyFont="1" applyFill="1" applyBorder="1" applyAlignment="1">
      <alignment vertical="center" wrapText="1"/>
    </xf>
    <xf numFmtId="0" fontId="9" fillId="2" borderId="10" xfId="0" applyFont="1" applyFill="1" applyBorder="1" applyAlignment="1">
      <alignment vertical="center" wrapText="1"/>
    </xf>
    <xf numFmtId="164" fontId="6" fillId="8" borderId="9" xfId="0" applyNumberFormat="1" applyFont="1" applyFill="1" applyBorder="1" applyAlignment="1">
      <alignment vertical="center"/>
    </xf>
    <xf numFmtId="0" fontId="36" fillId="2" borderId="9" xfId="0" applyFont="1" applyFill="1" applyBorder="1" applyAlignment="1">
      <alignment vertical="center" wrapText="1"/>
    </xf>
    <xf numFmtId="0" fontId="19" fillId="15" borderId="9" xfId="0" applyFont="1" applyFill="1" applyBorder="1" applyAlignment="1">
      <alignment vertical="center" wrapText="1"/>
    </xf>
    <xf numFmtId="0" fontId="19" fillId="7" borderId="1" xfId="0" applyFont="1" applyFill="1" applyBorder="1" applyAlignment="1">
      <alignment vertical="center" wrapText="1"/>
    </xf>
    <xf numFmtId="165" fontId="19" fillId="7" borderId="29" xfId="0" applyNumberFormat="1" applyFont="1" applyFill="1" applyBorder="1" applyAlignment="1">
      <alignment vertical="center" wrapText="1"/>
    </xf>
    <xf numFmtId="165" fontId="19" fillId="7" borderId="30" xfId="0" applyNumberFormat="1" applyFont="1" applyFill="1" applyBorder="1" applyAlignment="1">
      <alignment vertical="center" wrapText="1"/>
    </xf>
    <xf numFmtId="44" fontId="4" fillId="0" borderId="0" xfId="2" applyFont="1"/>
    <xf numFmtId="0" fontId="19" fillId="7" borderId="9" xfId="0" applyFont="1" applyFill="1" applyBorder="1" applyAlignment="1">
      <alignment vertical="center" wrapText="1"/>
    </xf>
    <xf numFmtId="44" fontId="12" fillId="0" borderId="9" xfId="2" applyFont="1" applyBorder="1" applyAlignment="1">
      <alignment vertical="center" wrapText="1"/>
    </xf>
    <xf numFmtId="44" fontId="12" fillId="0" borderId="9" xfId="2" applyFont="1" applyBorder="1" applyAlignment="1">
      <alignment vertical="center"/>
    </xf>
    <xf numFmtId="4" fontId="15" fillId="0" borderId="14" xfId="3" applyNumberFormat="1" applyFont="1" applyBorder="1" applyAlignment="1">
      <alignment horizontal="right" vertical="center"/>
    </xf>
    <xf numFmtId="4" fontId="15" fillId="0" borderId="14" xfId="3" applyNumberFormat="1" applyFont="1" applyBorder="1" applyAlignment="1">
      <alignment horizontal="center" vertical="center"/>
    </xf>
    <xf numFmtId="44" fontId="5" fillId="0" borderId="25" xfId="2" applyFont="1" applyFill="1" applyBorder="1" applyAlignment="1">
      <alignment horizontal="center" vertical="center"/>
    </xf>
    <xf numFmtId="4" fontId="15" fillId="0" borderId="14" xfId="3" applyNumberFormat="1" applyFont="1" applyBorder="1" applyAlignment="1">
      <alignment horizontal="right" vertical="top"/>
    </xf>
    <xf numFmtId="4" fontId="15" fillId="0" borderId="14" xfId="3" applyNumberFormat="1" applyFont="1" applyBorder="1" applyAlignment="1">
      <alignment horizontal="center" vertical="top"/>
    </xf>
    <xf numFmtId="4" fontId="15" fillId="0" borderId="14" xfId="3" applyNumberFormat="1" applyFont="1" applyBorder="1" applyAlignment="1">
      <alignment horizontal="center"/>
    </xf>
    <xf numFmtId="4" fontId="5" fillId="0" borderId="13" xfId="3" applyNumberFormat="1" applyFont="1" applyBorder="1" applyAlignment="1">
      <alignment horizontal="center" vertical="top"/>
    </xf>
    <xf numFmtId="4" fontId="15" fillId="0" borderId="14" xfId="0" applyNumberFormat="1" applyFont="1" applyBorder="1" applyAlignment="1">
      <alignment horizontal="right" vertical="top"/>
    </xf>
    <xf numFmtId="4" fontId="15" fillId="0" borderId="14" xfId="0" applyNumberFormat="1" applyFont="1" applyBorder="1" applyAlignment="1">
      <alignment vertical="top"/>
    </xf>
    <xf numFmtId="4" fontId="5" fillId="0" borderId="14" xfId="0" applyNumberFormat="1" applyFont="1" applyBorder="1" applyAlignment="1">
      <alignment vertical="top"/>
    </xf>
    <xf numFmtId="170" fontId="11" fillId="0" borderId="9" xfId="10" applyNumberFormat="1" applyFont="1" applyFill="1" applyBorder="1" applyAlignment="1">
      <alignment horizontal="center" vertical="center"/>
    </xf>
    <xf numFmtId="170" fontId="11" fillId="0" borderId="9" xfId="7" applyNumberFormat="1" applyFont="1" applyBorder="1" applyAlignment="1">
      <alignment horizontal="center" vertical="center" wrapText="1"/>
    </xf>
    <xf numFmtId="165" fontId="19" fillId="7" borderId="28" xfId="0" applyNumberFormat="1" applyFont="1" applyFill="1" applyBorder="1" applyAlignment="1">
      <alignment horizontal="left" vertical="center" wrapText="1"/>
    </xf>
    <xf numFmtId="165" fontId="19" fillId="7" borderId="29" xfId="0" applyNumberFormat="1" applyFont="1" applyFill="1" applyBorder="1" applyAlignment="1">
      <alignment horizontal="left" vertical="center" wrapText="1"/>
    </xf>
    <xf numFmtId="0" fontId="2" fillId="2" borderId="1" xfId="0" applyFont="1" applyFill="1" applyBorder="1" applyAlignment="1">
      <alignment horizontal="center" vertical="center"/>
    </xf>
    <xf numFmtId="0" fontId="3" fillId="0" borderId="2" xfId="0" applyFont="1" applyBorder="1"/>
    <xf numFmtId="0" fontId="3" fillId="0" borderId="3" xfId="0" applyFont="1" applyBorder="1"/>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5" fillId="6" borderId="14" xfId="0" applyFont="1" applyFill="1" applyBorder="1" applyAlignment="1">
      <alignment horizontal="left" vertical="center" wrapText="1"/>
    </xf>
    <xf numFmtId="0" fontId="11" fillId="6" borderId="14" xfId="0" applyFont="1" applyFill="1" applyBorder="1" applyAlignment="1">
      <alignment horizontal="left"/>
    </xf>
    <xf numFmtId="0" fontId="11" fillId="0" borderId="6" xfId="0" applyFont="1" applyBorder="1" applyAlignment="1">
      <alignment horizontal="left" vertical="center" wrapText="1"/>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wrapText="1"/>
    </xf>
    <xf numFmtId="0" fontId="11" fillId="0" borderId="9" xfId="0" applyFont="1" applyBorder="1" applyAlignment="1">
      <alignment horizontal="center" vertical="center" wrapText="1"/>
    </xf>
    <xf numFmtId="0" fontId="5" fillId="0" borderId="10" xfId="0" applyFont="1" applyBorder="1" applyAlignment="1">
      <alignment horizontal="right" vertical="center" wrapText="1"/>
    </xf>
    <xf numFmtId="0" fontId="12" fillId="0" borderId="11" xfId="0" applyFont="1" applyBorder="1"/>
    <xf numFmtId="0" fontId="12" fillId="0" borderId="12" xfId="0" applyFont="1" applyBorder="1"/>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5" fillId="0" borderId="10" xfId="0" applyFont="1" applyBorder="1" applyAlignment="1">
      <alignment horizontal="right" vertical="center"/>
    </xf>
    <xf numFmtId="0" fontId="5" fillId="0" borderId="11" xfId="0" applyFont="1" applyBorder="1" applyAlignment="1">
      <alignment horizontal="right" vertical="center"/>
    </xf>
    <xf numFmtId="0" fontId="5" fillId="0" borderId="12" xfId="0" applyFont="1" applyBorder="1" applyAlignment="1">
      <alignment horizontal="right" vertical="center"/>
    </xf>
    <xf numFmtId="0" fontId="11" fillId="0" borderId="11" xfId="0" applyFont="1" applyBorder="1" applyAlignment="1">
      <alignment vertical="center"/>
    </xf>
    <xf numFmtId="0" fontId="11" fillId="0" borderId="12" xfId="0" applyFont="1" applyBorder="1" applyAlignment="1">
      <alignment vertical="center"/>
    </xf>
    <xf numFmtId="0" fontId="5" fillId="0" borderId="9" xfId="0" applyFont="1" applyBorder="1" applyAlignment="1"/>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cellXfs>
  <cellStyles count="16">
    <cellStyle name="Currency 3" xfId="10" xr:uid="{44854A42-5A15-40FD-AEAA-0EAB1D075311}"/>
    <cellStyle name="Currency 3 2" xfId="15" xr:uid="{B63B2125-3E17-4E27-971D-CE9142521F45}"/>
    <cellStyle name="Millares" xfId="1" builtinId="3"/>
    <cellStyle name="Millares 2" xfId="13" xr:uid="{F98EAC8A-714C-4EBB-816D-193ED4657B87}"/>
    <cellStyle name="Moneda" xfId="2" builtinId="4"/>
    <cellStyle name="Moneda 2" xfId="14" xr:uid="{4F3D53EE-9A13-464E-90E3-8196D0633BEC}"/>
    <cellStyle name="Moneda 2 2" xfId="11" xr:uid="{32B3E546-FED3-4743-AFCF-6C8C361395F9}"/>
    <cellStyle name="Moneda 3" xfId="9" xr:uid="{28E238F1-AC26-4A7D-9474-A267AAE142D1}"/>
    <cellStyle name="Normal" xfId="0" builtinId="0"/>
    <cellStyle name="Normal 2" xfId="4" xr:uid="{1A534534-0353-4966-8B8B-F6894E787F23}"/>
    <cellStyle name="Normal 2 2" xfId="12" xr:uid="{4916A649-722E-415F-9157-48E37814A644}"/>
    <cellStyle name="Normal 3" xfId="6" xr:uid="{306886B1-2DF0-4BCF-A5AD-4E725E05DB0B}"/>
    <cellStyle name="Normal 3_Presupuesto Diego Holguin V20" xfId="5" xr:uid="{25AF3825-52AA-4BAF-BDE9-65A70C89AFEB}"/>
    <cellStyle name="Normal 5" xfId="7" xr:uid="{FD7E4063-EBE5-4CC2-81E1-79C7355DE722}"/>
    <cellStyle name="Normal 6" xfId="8" xr:uid="{781DA462-1CF8-47D9-856D-0E1FA95C473E}"/>
    <cellStyle name="Normal 7" xfId="3" xr:uid="{CC2D81A6-A077-43BA-9890-11309F40A5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2FF6D-563B-473D-8B1A-12C93254D2F4}">
  <dimension ref="A1:H1431"/>
  <sheetViews>
    <sheetView tabSelected="1" view="pageBreakPreview" topLeftCell="A544" zoomScale="90" zoomScaleNormal="75" zoomScaleSheetLayoutView="90" workbookViewId="0">
      <selection activeCell="H560" sqref="H560"/>
    </sheetView>
  </sheetViews>
  <sheetFormatPr baseColWidth="10" defaultColWidth="14.44140625" defaultRowHeight="14.4" x14ac:dyDescent="0.3"/>
  <cols>
    <col min="1" max="1" width="9.109375" style="2" customWidth="1"/>
    <col min="2" max="2" width="67.33203125" style="65" customWidth="1"/>
    <col min="3" max="3" width="12.109375" style="66" customWidth="1"/>
    <col min="4" max="4" width="15.5546875" style="83" customWidth="1"/>
    <col min="5" max="5" width="15.5546875" style="72" customWidth="1"/>
    <col min="6" max="6" width="17.5546875" style="72" customWidth="1"/>
    <col min="7" max="7" width="21.5546875" style="1" customWidth="1"/>
    <col min="8" max="8" width="20.21875" style="1" customWidth="1"/>
    <col min="9" max="16384" width="14.44140625" style="1"/>
  </cols>
  <sheetData>
    <row r="1" spans="1:7" ht="27" customHeight="1" x14ac:dyDescent="0.3">
      <c r="A1" s="410" t="s">
        <v>896</v>
      </c>
      <c r="B1" s="411"/>
      <c r="C1" s="411"/>
      <c r="D1" s="411"/>
      <c r="E1" s="411"/>
      <c r="F1" s="411"/>
      <c r="G1" s="412"/>
    </row>
    <row r="2" spans="1:7" ht="20.25" customHeight="1" x14ac:dyDescent="0.3">
      <c r="A2" s="413" t="s">
        <v>0</v>
      </c>
      <c r="B2" s="414"/>
      <c r="C2" s="414"/>
      <c r="D2" s="414"/>
      <c r="E2" s="414"/>
      <c r="F2" s="414"/>
      <c r="G2" s="415"/>
    </row>
    <row r="3" spans="1:7" ht="18.75" customHeight="1" x14ac:dyDescent="0.3">
      <c r="A3" s="416" t="s">
        <v>566</v>
      </c>
      <c r="B3" s="417"/>
      <c r="C3" s="417"/>
      <c r="D3" s="417"/>
      <c r="E3" s="417"/>
      <c r="F3" s="417"/>
      <c r="G3" s="418"/>
    </row>
    <row r="4" spans="1:7" ht="15" customHeight="1" x14ac:dyDescent="0.3">
      <c r="A4" s="416" t="s">
        <v>561</v>
      </c>
      <c r="B4" s="417"/>
      <c r="C4" s="417"/>
      <c r="D4" s="417"/>
      <c r="E4" s="417"/>
      <c r="F4" s="417"/>
      <c r="G4" s="418"/>
    </row>
    <row r="5" spans="1:7" ht="31.5" customHeight="1" x14ac:dyDescent="0.3">
      <c r="A5" s="419" t="s">
        <v>1</v>
      </c>
      <c r="B5" s="420"/>
      <c r="C5" s="420"/>
      <c r="D5" s="420"/>
      <c r="E5" s="420"/>
      <c r="F5" s="420"/>
      <c r="G5" s="421"/>
    </row>
    <row r="6" spans="1:7" s="2" customFormat="1" ht="47.25" customHeight="1" x14ac:dyDescent="0.3">
      <c r="A6" s="349" t="s">
        <v>2</v>
      </c>
      <c r="B6" s="349" t="s">
        <v>3</v>
      </c>
      <c r="C6" s="350" t="s">
        <v>4</v>
      </c>
      <c r="D6" s="351" t="s">
        <v>5</v>
      </c>
      <c r="E6" s="350" t="s">
        <v>6</v>
      </c>
      <c r="F6" s="350" t="s">
        <v>7</v>
      </c>
      <c r="G6" s="349" t="s">
        <v>8</v>
      </c>
    </row>
    <row r="7" spans="1:7" ht="26.25" customHeight="1" x14ac:dyDescent="0.3">
      <c r="A7" s="3">
        <v>1</v>
      </c>
      <c r="B7" s="385" t="s">
        <v>9</v>
      </c>
      <c r="C7" s="385"/>
      <c r="D7" s="385"/>
      <c r="E7" s="385"/>
      <c r="F7" s="385"/>
      <c r="G7" s="4"/>
    </row>
    <row r="8" spans="1:7" ht="27.75" customHeight="1" x14ac:dyDescent="0.3">
      <c r="A8" s="5">
        <v>1</v>
      </c>
      <c r="B8" s="358" t="s">
        <v>13</v>
      </c>
      <c r="C8" s="357"/>
      <c r="D8" s="357"/>
      <c r="E8" s="357"/>
      <c r="F8" s="357"/>
      <c r="G8" s="7"/>
    </row>
    <row r="9" spans="1:7" ht="27.75" customHeight="1" x14ac:dyDescent="0.3">
      <c r="A9" s="6"/>
      <c r="B9" s="422" t="s">
        <v>15</v>
      </c>
      <c r="C9" s="423"/>
      <c r="D9" s="423"/>
      <c r="E9" s="13"/>
      <c r="F9" s="14"/>
      <c r="G9" s="7"/>
    </row>
    <row r="10" spans="1:7" ht="23.25" customHeight="1" x14ac:dyDescent="0.3">
      <c r="A10" s="8" t="s">
        <v>10</v>
      </c>
      <c r="B10" s="12" t="s">
        <v>16</v>
      </c>
      <c r="C10" s="16" t="s">
        <v>17</v>
      </c>
      <c r="D10" s="75">
        <v>56</v>
      </c>
      <c r="E10" s="10"/>
      <c r="F10" s="17"/>
      <c r="G10" s="7"/>
    </row>
    <row r="11" spans="1:7" ht="23.25" customHeight="1" x14ac:dyDescent="0.3">
      <c r="A11" s="8" t="s">
        <v>564</v>
      </c>
      <c r="B11" s="12" t="s">
        <v>18</v>
      </c>
      <c r="C11" s="16" t="s">
        <v>17</v>
      </c>
      <c r="D11" s="75">
        <v>105</v>
      </c>
      <c r="E11" s="10"/>
      <c r="F11" s="17"/>
      <c r="G11" s="7"/>
    </row>
    <row r="12" spans="1:7" ht="25.5" customHeight="1" x14ac:dyDescent="0.3">
      <c r="A12" s="8" t="s">
        <v>565</v>
      </c>
      <c r="B12" s="12" t="s">
        <v>19</v>
      </c>
      <c r="C12" s="16" t="s">
        <v>17</v>
      </c>
      <c r="D12" s="75">
        <v>140</v>
      </c>
      <c r="E12" s="10"/>
      <c r="F12" s="17"/>
      <c r="G12" s="7"/>
    </row>
    <row r="13" spans="1:7" ht="27.75" customHeight="1" x14ac:dyDescent="0.3">
      <c r="A13" s="6">
        <v>1.2</v>
      </c>
      <c r="B13" s="422" t="s">
        <v>20</v>
      </c>
      <c r="C13" s="423"/>
      <c r="D13" s="423"/>
      <c r="E13" s="13"/>
      <c r="F13" s="14"/>
      <c r="G13" s="15"/>
    </row>
    <row r="14" spans="1:7" ht="37.5" customHeight="1" x14ac:dyDescent="0.3">
      <c r="A14" s="18" t="s">
        <v>14</v>
      </c>
      <c r="B14" s="19" t="s">
        <v>21</v>
      </c>
      <c r="C14" s="20" t="s">
        <v>12</v>
      </c>
      <c r="D14" s="76">
        <v>4</v>
      </c>
      <c r="E14" s="21"/>
      <c r="F14" s="22"/>
      <c r="G14" s="15"/>
    </row>
    <row r="15" spans="1:7" ht="175.5" customHeight="1" x14ac:dyDescent="0.3">
      <c r="A15" s="23"/>
      <c r="B15" s="424" t="s">
        <v>22</v>
      </c>
      <c r="C15" s="425"/>
      <c r="D15" s="425"/>
      <c r="E15" s="425"/>
      <c r="F15" s="426"/>
      <c r="G15" s="15"/>
    </row>
    <row r="16" spans="1:7" ht="30" customHeight="1" x14ac:dyDescent="0.3">
      <c r="A16" s="3">
        <v>2</v>
      </c>
      <c r="B16" s="385" t="s">
        <v>55</v>
      </c>
      <c r="C16" s="385"/>
      <c r="D16" s="385"/>
      <c r="E16" s="385"/>
      <c r="F16" s="385"/>
      <c r="G16" s="46"/>
    </row>
    <row r="17" spans="1:7" ht="53.4" customHeight="1" x14ac:dyDescent="0.3">
      <c r="A17" s="47">
        <v>2.1</v>
      </c>
      <c r="B17" s="408" t="s">
        <v>56</v>
      </c>
      <c r="C17" s="409"/>
      <c r="D17" s="390"/>
      <c r="E17" s="390"/>
      <c r="F17" s="391"/>
      <c r="G17" s="48"/>
    </row>
    <row r="18" spans="1:7" s="364" customFormat="1" ht="18.75" customHeight="1" x14ac:dyDescent="0.3">
      <c r="A18" s="359"/>
      <c r="B18" s="360" t="s">
        <v>9</v>
      </c>
      <c r="C18" s="365"/>
      <c r="D18" s="366"/>
      <c r="E18" s="367"/>
      <c r="F18" s="373"/>
      <c r="G18" s="363"/>
    </row>
    <row r="19" spans="1:7" s="24" customFormat="1" ht="18.75" customHeight="1" x14ac:dyDescent="0.3">
      <c r="A19" s="36" t="s">
        <v>24</v>
      </c>
      <c r="B19" s="49" t="s">
        <v>58</v>
      </c>
      <c r="C19" s="25" t="s">
        <v>46</v>
      </c>
      <c r="D19" s="77">
        <v>170</v>
      </c>
      <c r="E19" s="26"/>
      <c r="F19" s="26"/>
      <c r="G19" s="37"/>
    </row>
    <row r="20" spans="1:7" s="364" customFormat="1" ht="21" customHeight="1" x14ac:dyDescent="0.3">
      <c r="A20" s="359"/>
      <c r="B20" s="360" t="s">
        <v>59</v>
      </c>
      <c r="C20" s="361"/>
      <c r="D20" s="396"/>
      <c r="E20" s="397"/>
      <c r="F20" s="398"/>
      <c r="G20" s="363"/>
    </row>
    <row r="21" spans="1:7" s="24" customFormat="1" ht="21" customHeight="1" x14ac:dyDescent="0.3">
      <c r="A21" s="36" t="s">
        <v>27</v>
      </c>
      <c r="B21" s="49" t="s">
        <v>61</v>
      </c>
      <c r="C21" s="25" t="s">
        <v>17</v>
      </c>
      <c r="D21" s="77">
        <v>30</v>
      </c>
      <c r="E21" s="26"/>
      <c r="F21" s="26"/>
      <c r="G21" s="37"/>
    </row>
    <row r="22" spans="1:7" s="24" customFormat="1" ht="32.1" customHeight="1" x14ac:dyDescent="0.3">
      <c r="A22" s="36" t="s">
        <v>29</v>
      </c>
      <c r="B22" s="52" t="s">
        <v>63</v>
      </c>
      <c r="C22" s="25" t="s">
        <v>17</v>
      </c>
      <c r="D22" s="77">
        <v>6</v>
      </c>
      <c r="E22" s="26"/>
      <c r="F22" s="26"/>
      <c r="G22" s="37"/>
    </row>
    <row r="23" spans="1:7" s="24" customFormat="1" ht="21" customHeight="1" x14ac:dyDescent="0.3">
      <c r="A23" s="36" t="s">
        <v>31</v>
      </c>
      <c r="B23" s="52" t="s">
        <v>65</v>
      </c>
      <c r="C23" s="50" t="s">
        <v>17</v>
      </c>
      <c r="D23" s="81">
        <v>10.82</v>
      </c>
      <c r="E23" s="51"/>
      <c r="F23" s="51"/>
      <c r="G23" s="37"/>
    </row>
    <row r="24" spans="1:7" s="24" customFormat="1" ht="29.25" customHeight="1" x14ac:dyDescent="0.3">
      <c r="A24" s="36" t="s">
        <v>33</v>
      </c>
      <c r="B24" s="52" t="s">
        <v>66</v>
      </c>
      <c r="C24" s="25" t="s">
        <v>17</v>
      </c>
      <c r="D24" s="77">
        <f>D21</f>
        <v>30</v>
      </c>
      <c r="E24" s="26"/>
      <c r="F24" s="26"/>
      <c r="G24" s="37"/>
    </row>
    <row r="25" spans="1:7" s="364" customFormat="1" ht="29.25" customHeight="1" x14ac:dyDescent="0.3">
      <c r="A25" s="359"/>
      <c r="B25" s="360" t="s">
        <v>67</v>
      </c>
      <c r="C25" s="365"/>
      <c r="D25" s="399"/>
      <c r="E25" s="400"/>
      <c r="F25" s="398"/>
      <c r="G25" s="363"/>
    </row>
    <row r="26" spans="1:7" s="24" customFormat="1" ht="38.1" customHeight="1" x14ac:dyDescent="0.3">
      <c r="A26" s="36" t="s">
        <v>35</v>
      </c>
      <c r="B26" s="52" t="s">
        <v>68</v>
      </c>
      <c r="C26" s="25" t="s">
        <v>28</v>
      </c>
      <c r="D26" s="77">
        <v>66.89</v>
      </c>
      <c r="E26" s="26"/>
      <c r="F26" s="26"/>
      <c r="G26" s="37"/>
    </row>
    <row r="27" spans="1:7" s="24" customFormat="1" ht="38.4" customHeight="1" x14ac:dyDescent="0.3">
      <c r="A27" s="36" t="s">
        <v>36</v>
      </c>
      <c r="B27" s="30" t="s">
        <v>69</v>
      </c>
      <c r="C27" s="25" t="s">
        <v>12</v>
      </c>
      <c r="D27" s="77">
        <v>4</v>
      </c>
      <c r="E27" s="26"/>
      <c r="F27" s="26"/>
      <c r="G27" s="37"/>
    </row>
    <row r="28" spans="1:7" s="24" customFormat="1" ht="36.75" customHeight="1" x14ac:dyDescent="0.3">
      <c r="A28" s="36" t="s">
        <v>38</v>
      </c>
      <c r="B28" s="52" t="s">
        <v>70</v>
      </c>
      <c r="C28" s="25" t="s">
        <v>28</v>
      </c>
      <c r="D28" s="77">
        <v>37.340000000000003</v>
      </c>
      <c r="E28" s="26"/>
      <c r="F28" s="26"/>
      <c r="G28" s="37"/>
    </row>
    <row r="29" spans="1:7" s="24" customFormat="1" ht="36.75" customHeight="1" x14ac:dyDescent="0.3">
      <c r="A29" s="36" t="s">
        <v>39</v>
      </c>
      <c r="B29" s="52" t="s">
        <v>71</v>
      </c>
      <c r="C29" s="25" t="s">
        <v>28</v>
      </c>
      <c r="D29" s="77">
        <v>34.4</v>
      </c>
      <c r="E29" s="26"/>
      <c r="F29" s="26"/>
      <c r="G29" s="37"/>
    </row>
    <row r="30" spans="1:7" s="24" customFormat="1" ht="37.5" customHeight="1" x14ac:dyDescent="0.3">
      <c r="A30" s="36" t="s">
        <v>42</v>
      </c>
      <c r="B30" s="9" t="s">
        <v>72</v>
      </c>
      <c r="C30" s="16" t="s">
        <v>11</v>
      </c>
      <c r="D30" s="74">
        <v>113.65</v>
      </c>
      <c r="E30" s="28"/>
      <c r="F30" s="26"/>
      <c r="G30" s="37"/>
    </row>
    <row r="31" spans="1:7" s="364" customFormat="1" ht="24.75" customHeight="1" x14ac:dyDescent="0.3">
      <c r="A31" s="374"/>
      <c r="B31" s="360" t="s">
        <v>73</v>
      </c>
      <c r="C31" s="375"/>
      <c r="D31" s="401"/>
      <c r="E31" s="401"/>
      <c r="F31" s="398"/>
      <c r="G31" s="363"/>
    </row>
    <row r="32" spans="1:7" s="24" customFormat="1" ht="43.5" customHeight="1" x14ac:dyDescent="0.3">
      <c r="A32" s="36" t="s">
        <v>44</v>
      </c>
      <c r="B32" s="30" t="s">
        <v>74</v>
      </c>
      <c r="C32" s="16" t="s">
        <v>11</v>
      </c>
      <c r="D32" s="74">
        <v>225</v>
      </c>
      <c r="E32" s="26"/>
      <c r="F32" s="26"/>
      <c r="G32" s="37"/>
    </row>
    <row r="33" spans="1:7" s="364" customFormat="1" ht="31.5" customHeight="1" x14ac:dyDescent="0.3">
      <c r="A33" s="359"/>
      <c r="B33" s="360" t="s">
        <v>75</v>
      </c>
      <c r="C33" s="365"/>
      <c r="D33" s="400"/>
      <c r="E33" s="400"/>
      <c r="F33" s="398"/>
      <c r="G33" s="363"/>
    </row>
    <row r="34" spans="1:7" s="24" customFormat="1" ht="55.5" customHeight="1" x14ac:dyDescent="0.3">
      <c r="A34" s="36" t="s">
        <v>45</v>
      </c>
      <c r="B34" s="30" t="s">
        <v>76</v>
      </c>
      <c r="C34" s="25" t="s">
        <v>28</v>
      </c>
      <c r="D34" s="74">
        <v>4.5</v>
      </c>
      <c r="E34" s="26"/>
      <c r="F34" s="26"/>
      <c r="G34" s="37"/>
    </row>
    <row r="35" spans="1:7" s="24" customFormat="1" ht="43.5" customHeight="1" x14ac:dyDescent="0.3">
      <c r="A35" s="36" t="s">
        <v>553</v>
      </c>
      <c r="B35" s="30" t="s">
        <v>77</v>
      </c>
      <c r="C35" s="25" t="s">
        <v>28</v>
      </c>
      <c r="D35" s="74">
        <v>4.5</v>
      </c>
      <c r="E35" s="26"/>
      <c r="F35" s="26"/>
      <c r="G35" s="37"/>
    </row>
    <row r="36" spans="1:7" ht="49.5" customHeight="1" x14ac:dyDescent="0.3">
      <c r="A36" s="36" t="s">
        <v>569</v>
      </c>
      <c r="B36" s="27" t="s">
        <v>30</v>
      </c>
      <c r="C36" s="16" t="s">
        <v>28</v>
      </c>
      <c r="D36" s="74">
        <v>174</v>
      </c>
      <c r="E36" s="26"/>
      <c r="F36" s="11"/>
      <c r="G36" s="7"/>
    </row>
    <row r="37" spans="1:7" s="24" customFormat="1" ht="54" customHeight="1" x14ac:dyDescent="0.3">
      <c r="A37" s="36" t="s">
        <v>570</v>
      </c>
      <c r="B37" s="52" t="s">
        <v>78</v>
      </c>
      <c r="C37" s="25" t="s">
        <v>28</v>
      </c>
      <c r="D37" s="74">
        <v>12</v>
      </c>
      <c r="E37" s="26"/>
      <c r="F37" s="26"/>
      <c r="G37" s="37"/>
    </row>
    <row r="38" spans="1:7" s="364" customFormat="1" ht="27.75" customHeight="1" x14ac:dyDescent="0.3">
      <c r="A38" s="359"/>
      <c r="B38" s="360" t="s">
        <v>79</v>
      </c>
      <c r="C38" s="365"/>
      <c r="D38" s="400"/>
      <c r="E38" s="400"/>
      <c r="F38" s="398"/>
      <c r="G38" s="363"/>
    </row>
    <row r="39" spans="1:7" s="24" customFormat="1" ht="149.25" customHeight="1" x14ac:dyDescent="0.3">
      <c r="A39" s="36" t="s">
        <v>571</v>
      </c>
      <c r="B39" s="53" t="s">
        <v>80</v>
      </c>
      <c r="C39" s="54" t="s">
        <v>11</v>
      </c>
      <c r="D39" s="74">
        <v>147.25</v>
      </c>
      <c r="E39" s="55"/>
      <c r="F39" s="26"/>
      <c r="G39" s="37"/>
    </row>
    <row r="40" spans="1:7" s="24" customFormat="1" ht="80.099999999999994" customHeight="1" x14ac:dyDescent="0.3">
      <c r="A40" s="36" t="s">
        <v>572</v>
      </c>
      <c r="B40" s="9" t="s">
        <v>32</v>
      </c>
      <c r="C40" s="25" t="s">
        <v>28</v>
      </c>
      <c r="D40" s="74">
        <v>25</v>
      </c>
      <c r="E40" s="28"/>
      <c r="F40" s="26"/>
      <c r="G40" s="37"/>
    </row>
    <row r="41" spans="1:7" ht="67.5" customHeight="1" x14ac:dyDescent="0.3">
      <c r="A41" s="36" t="s">
        <v>573</v>
      </c>
      <c r="B41" s="9" t="s">
        <v>34</v>
      </c>
      <c r="C41" s="54" t="s">
        <v>28</v>
      </c>
      <c r="D41" s="74">
        <v>15</v>
      </c>
      <c r="E41" s="56"/>
      <c r="F41" s="57"/>
      <c r="G41" s="58"/>
    </row>
    <row r="42" spans="1:7" s="364" customFormat="1" ht="28.5" customHeight="1" x14ac:dyDescent="0.3">
      <c r="A42" s="359"/>
      <c r="B42" s="360" t="s">
        <v>81</v>
      </c>
      <c r="C42" s="365"/>
      <c r="D42" s="402"/>
      <c r="E42" s="400"/>
      <c r="F42" s="398"/>
      <c r="G42" s="363"/>
    </row>
    <row r="43" spans="1:7" s="24" customFormat="1" ht="50.25" customHeight="1" x14ac:dyDescent="0.3">
      <c r="A43" s="36" t="s">
        <v>574</v>
      </c>
      <c r="B43" s="84" t="s">
        <v>40</v>
      </c>
      <c r="C43" s="16" t="s">
        <v>11</v>
      </c>
      <c r="D43" s="74">
        <v>113.65</v>
      </c>
      <c r="E43" s="56"/>
      <c r="F43" s="26"/>
      <c r="G43" s="37"/>
    </row>
    <row r="44" spans="1:7" s="364" customFormat="1" ht="30" customHeight="1" x14ac:dyDescent="0.3">
      <c r="A44" s="359"/>
      <c r="B44" s="360" t="s">
        <v>82</v>
      </c>
      <c r="C44" s="365"/>
      <c r="D44" s="402"/>
      <c r="E44" s="400"/>
      <c r="F44" s="398"/>
      <c r="G44" s="363"/>
    </row>
    <row r="45" spans="1:7" ht="50.25" customHeight="1" x14ac:dyDescent="0.3">
      <c r="A45" s="36" t="s">
        <v>575</v>
      </c>
      <c r="B45" s="27" t="s">
        <v>83</v>
      </c>
      <c r="C45" s="16" t="s">
        <v>11</v>
      </c>
      <c r="D45" s="74">
        <v>365</v>
      </c>
      <c r="E45" s="10"/>
      <c r="F45" s="17"/>
      <c r="G45" s="59"/>
    </row>
    <row r="46" spans="1:7" ht="70.5" customHeight="1" x14ac:dyDescent="0.3">
      <c r="A46" s="36" t="s">
        <v>576</v>
      </c>
      <c r="B46" s="27" t="s">
        <v>37</v>
      </c>
      <c r="C46" s="16" t="s">
        <v>11</v>
      </c>
      <c r="D46" s="74">
        <v>134</v>
      </c>
      <c r="E46" s="10"/>
      <c r="F46" s="17"/>
      <c r="G46" s="59"/>
    </row>
    <row r="47" spans="1:7" ht="78.75" customHeight="1" x14ac:dyDescent="0.3">
      <c r="A47" s="36" t="s">
        <v>577</v>
      </c>
      <c r="B47" s="27" t="s">
        <v>84</v>
      </c>
      <c r="C47" s="16" t="s">
        <v>11</v>
      </c>
      <c r="D47" s="74">
        <v>231</v>
      </c>
      <c r="E47" s="10"/>
      <c r="F47" s="17"/>
      <c r="G47" s="59"/>
    </row>
    <row r="48" spans="1:7" ht="50.25" customHeight="1" x14ac:dyDescent="0.3">
      <c r="A48" s="36" t="s">
        <v>578</v>
      </c>
      <c r="B48" s="60" t="s">
        <v>85</v>
      </c>
      <c r="C48" s="16" t="s">
        <v>11</v>
      </c>
      <c r="D48" s="74">
        <v>21</v>
      </c>
      <c r="E48" s="10"/>
      <c r="F48" s="17"/>
      <c r="G48" s="59"/>
    </row>
    <row r="49" spans="1:7" s="364" customFormat="1" ht="22.5" customHeight="1" x14ac:dyDescent="0.3">
      <c r="A49" s="376"/>
      <c r="B49" s="360" t="s">
        <v>41</v>
      </c>
      <c r="C49" s="365"/>
      <c r="D49" s="400"/>
      <c r="E49" s="400"/>
      <c r="F49" s="398"/>
      <c r="G49" s="363"/>
    </row>
    <row r="50" spans="1:7" s="33" customFormat="1" ht="158.4" x14ac:dyDescent="0.3">
      <c r="A50" s="36" t="s">
        <v>579</v>
      </c>
      <c r="B50" s="31" t="s">
        <v>43</v>
      </c>
      <c r="C50" s="32" t="s">
        <v>12</v>
      </c>
      <c r="D50" s="74">
        <v>1</v>
      </c>
      <c r="E50" s="10"/>
      <c r="F50" s="32"/>
      <c r="G50" s="35"/>
    </row>
    <row r="51" spans="1:7" s="33" customFormat="1" ht="88.2" customHeight="1" x14ac:dyDescent="0.3">
      <c r="A51" s="36" t="s">
        <v>580</v>
      </c>
      <c r="B51" s="34" t="s">
        <v>87</v>
      </c>
      <c r="C51" s="32" t="s">
        <v>12</v>
      </c>
      <c r="D51" s="74">
        <v>5</v>
      </c>
      <c r="E51" s="10"/>
      <c r="F51" s="32"/>
      <c r="G51" s="35"/>
    </row>
    <row r="52" spans="1:7" s="33" customFormat="1" ht="138" customHeight="1" x14ac:dyDescent="0.3">
      <c r="A52" s="36" t="s">
        <v>581</v>
      </c>
      <c r="B52" s="31" t="s">
        <v>88</v>
      </c>
      <c r="C52" s="32" t="s">
        <v>12</v>
      </c>
      <c r="D52" s="74">
        <v>1</v>
      </c>
      <c r="E52" s="10"/>
      <c r="F52" s="32"/>
      <c r="G52" s="35"/>
    </row>
    <row r="53" spans="1:7" s="33" customFormat="1" ht="111.75" customHeight="1" x14ac:dyDescent="0.3">
      <c r="A53" s="36" t="s">
        <v>582</v>
      </c>
      <c r="B53" s="34" t="s">
        <v>554</v>
      </c>
      <c r="C53" s="32" t="s">
        <v>46</v>
      </c>
      <c r="D53" s="74">
        <v>24.16</v>
      </c>
      <c r="E53" s="10"/>
      <c r="F53" s="32"/>
      <c r="G53" s="35"/>
    </row>
    <row r="54" spans="1:7" s="364" customFormat="1" ht="29.1" customHeight="1" x14ac:dyDescent="0.3">
      <c r="A54" s="376"/>
      <c r="B54" s="360" t="s">
        <v>89</v>
      </c>
      <c r="C54" s="365"/>
      <c r="D54" s="400"/>
      <c r="E54" s="400"/>
      <c r="F54" s="398"/>
      <c r="G54" s="363"/>
    </row>
    <row r="55" spans="1:7" s="24" customFormat="1" ht="53.25" customHeight="1" x14ac:dyDescent="0.3">
      <c r="A55" s="36" t="s">
        <v>583</v>
      </c>
      <c r="B55" s="60" t="s">
        <v>90</v>
      </c>
      <c r="C55" s="29" t="s">
        <v>12</v>
      </c>
      <c r="D55" s="74">
        <v>2</v>
      </c>
      <c r="E55" s="73"/>
      <c r="F55" s="17"/>
      <c r="G55" s="37"/>
    </row>
    <row r="56" spans="1:7" s="24" customFormat="1" ht="54.75" customHeight="1" x14ac:dyDescent="0.3">
      <c r="A56" s="36" t="s">
        <v>584</v>
      </c>
      <c r="B56" s="60" t="s">
        <v>91</v>
      </c>
      <c r="C56" s="29" t="s">
        <v>12</v>
      </c>
      <c r="D56" s="74">
        <v>2</v>
      </c>
      <c r="E56" s="10"/>
      <c r="F56" s="17"/>
      <c r="G56" s="37"/>
    </row>
    <row r="57" spans="1:7" s="24" customFormat="1" ht="44.25" customHeight="1" x14ac:dyDescent="0.3">
      <c r="A57" s="36" t="s">
        <v>585</v>
      </c>
      <c r="B57" s="62" t="s">
        <v>92</v>
      </c>
      <c r="C57" s="29" t="s">
        <v>12</v>
      </c>
      <c r="D57" s="74">
        <v>1</v>
      </c>
      <c r="E57" s="10"/>
      <c r="F57" s="17"/>
      <c r="G57" s="37"/>
    </row>
    <row r="58" spans="1:7" ht="36.75" customHeight="1" x14ac:dyDescent="0.3">
      <c r="A58" s="36" t="s">
        <v>586</v>
      </c>
      <c r="B58" s="62" t="s">
        <v>93</v>
      </c>
      <c r="C58" s="29" t="s">
        <v>12</v>
      </c>
      <c r="D58" s="74">
        <v>2</v>
      </c>
      <c r="E58" s="10"/>
      <c r="F58" s="17"/>
      <c r="G58" s="59"/>
    </row>
    <row r="59" spans="1:7" ht="38.25" customHeight="1" x14ac:dyDescent="0.3">
      <c r="A59" s="36" t="s">
        <v>587</v>
      </c>
      <c r="B59" s="62" t="s">
        <v>94</v>
      </c>
      <c r="C59" s="29" t="s">
        <v>12</v>
      </c>
      <c r="D59" s="74">
        <v>2</v>
      </c>
      <c r="E59" s="10"/>
      <c r="F59" s="17"/>
      <c r="G59" s="59"/>
    </row>
    <row r="60" spans="1:7" ht="32.25" customHeight="1" x14ac:dyDescent="0.3">
      <c r="A60" s="36" t="s">
        <v>588</v>
      </c>
      <c r="B60" s="62" t="s">
        <v>95</v>
      </c>
      <c r="C60" s="29" t="s">
        <v>12</v>
      </c>
      <c r="D60" s="74">
        <v>2</v>
      </c>
      <c r="E60" s="10"/>
      <c r="F60" s="17"/>
      <c r="G60" s="59"/>
    </row>
    <row r="61" spans="1:7" ht="30.75" customHeight="1" x14ac:dyDescent="0.3">
      <c r="A61" s="36" t="s">
        <v>589</v>
      </c>
      <c r="B61" s="62" t="s">
        <v>96</v>
      </c>
      <c r="C61" s="29" t="s">
        <v>12</v>
      </c>
      <c r="D61" s="74">
        <v>2</v>
      </c>
      <c r="E61" s="10"/>
      <c r="F61" s="17"/>
      <c r="G61" s="59"/>
    </row>
    <row r="62" spans="1:7" s="364" customFormat="1" ht="21.75" customHeight="1" x14ac:dyDescent="0.3">
      <c r="A62" s="376"/>
      <c r="B62" s="360" t="s">
        <v>97</v>
      </c>
      <c r="C62" s="365"/>
      <c r="D62" s="400"/>
      <c r="E62" s="400"/>
      <c r="F62" s="398"/>
      <c r="G62" s="363"/>
    </row>
    <row r="63" spans="1:7" s="24" customFormat="1" ht="103.8" customHeight="1" x14ac:dyDescent="0.3">
      <c r="A63" s="36" t="s">
        <v>590</v>
      </c>
      <c r="B63" s="60" t="s">
        <v>98</v>
      </c>
      <c r="C63" s="29" t="s">
        <v>12</v>
      </c>
      <c r="D63" s="74">
        <v>1</v>
      </c>
      <c r="E63" s="10"/>
      <c r="F63" s="17"/>
      <c r="G63" s="37"/>
    </row>
    <row r="64" spans="1:7" s="364" customFormat="1" ht="24" customHeight="1" x14ac:dyDescent="0.3">
      <c r="A64" s="377"/>
      <c r="B64" s="360" t="s">
        <v>99</v>
      </c>
      <c r="C64" s="365"/>
      <c r="D64" s="399"/>
      <c r="E64" s="400"/>
      <c r="F64" s="398"/>
      <c r="G64" s="363"/>
    </row>
    <row r="65" spans="1:7" s="364" customFormat="1" ht="23.25" customHeight="1" x14ac:dyDescent="0.3">
      <c r="A65" s="359"/>
      <c r="B65" s="369" t="s">
        <v>100</v>
      </c>
      <c r="C65" s="370"/>
      <c r="D65" s="403"/>
      <c r="E65" s="404"/>
      <c r="F65" s="405"/>
      <c r="G65" s="368"/>
    </row>
    <row r="66" spans="1:7" s="24" customFormat="1" ht="33.75" customHeight="1" x14ac:dyDescent="0.3">
      <c r="A66" s="36" t="s">
        <v>591</v>
      </c>
      <c r="B66" s="52" t="s">
        <v>539</v>
      </c>
      <c r="C66" s="25" t="s">
        <v>28</v>
      </c>
      <c r="D66" s="77">
        <v>7</v>
      </c>
      <c r="E66" s="26"/>
      <c r="F66" s="26"/>
      <c r="G66" s="37"/>
    </row>
    <row r="67" spans="1:7" s="24" customFormat="1" ht="47.25" customHeight="1" x14ac:dyDescent="0.3">
      <c r="A67" s="36" t="s">
        <v>592</v>
      </c>
      <c r="B67" s="52" t="s">
        <v>101</v>
      </c>
      <c r="C67" s="25" t="s">
        <v>28</v>
      </c>
      <c r="D67" s="77">
        <v>15</v>
      </c>
      <c r="E67" s="26"/>
      <c r="F67" s="26"/>
      <c r="G67" s="37"/>
    </row>
    <row r="68" spans="1:7" s="364" customFormat="1" ht="18.75" customHeight="1" x14ac:dyDescent="0.3">
      <c r="A68" s="359"/>
      <c r="B68" s="369" t="s">
        <v>102</v>
      </c>
      <c r="C68" s="370"/>
      <c r="D68" s="378"/>
      <c r="E68" s="370"/>
      <c r="F68" s="370"/>
      <c r="G68" s="368"/>
    </row>
    <row r="69" spans="1:7" s="24" customFormat="1" ht="39.6" customHeight="1" x14ac:dyDescent="0.3">
      <c r="A69" s="36" t="s">
        <v>593</v>
      </c>
      <c r="B69" s="63" t="s">
        <v>537</v>
      </c>
      <c r="C69" s="25" t="s">
        <v>28</v>
      </c>
      <c r="D69" s="77">
        <v>8</v>
      </c>
      <c r="E69" s="64"/>
      <c r="F69" s="26"/>
      <c r="G69" s="37"/>
    </row>
    <row r="70" spans="1:7" s="24" customFormat="1" ht="33.9" customHeight="1" x14ac:dyDescent="0.3">
      <c r="A70" s="36" t="s">
        <v>594</v>
      </c>
      <c r="B70" s="63" t="s">
        <v>538</v>
      </c>
      <c r="C70" s="25" t="s">
        <v>28</v>
      </c>
      <c r="D70" s="77">
        <v>15</v>
      </c>
      <c r="E70" s="64"/>
      <c r="F70" s="26"/>
      <c r="G70" s="37"/>
    </row>
    <row r="71" spans="1:7" s="364" customFormat="1" ht="28.5" customHeight="1" x14ac:dyDescent="0.3">
      <c r="A71" s="359"/>
      <c r="B71" s="360" t="s">
        <v>47</v>
      </c>
      <c r="C71" s="365"/>
      <c r="D71" s="366"/>
      <c r="E71" s="367"/>
      <c r="F71" s="362"/>
      <c r="G71" s="368"/>
    </row>
    <row r="72" spans="1:7" s="364" customFormat="1" ht="24" customHeight="1" x14ac:dyDescent="0.3">
      <c r="A72" s="359"/>
      <c r="B72" s="369" t="s">
        <v>48</v>
      </c>
      <c r="C72" s="370"/>
      <c r="D72" s="371"/>
      <c r="E72" s="372"/>
      <c r="F72" s="370"/>
      <c r="G72" s="368"/>
    </row>
    <row r="73" spans="1:7" s="41" customFormat="1" ht="93.9" customHeight="1" x14ac:dyDescent="0.3">
      <c r="A73" s="36" t="s">
        <v>595</v>
      </c>
      <c r="B73" s="38" t="s">
        <v>49</v>
      </c>
      <c r="C73" s="39" t="s">
        <v>12</v>
      </c>
      <c r="D73" s="78">
        <v>8</v>
      </c>
      <c r="E73" s="40"/>
      <c r="F73" s="26"/>
      <c r="G73" s="37"/>
    </row>
    <row r="74" spans="1:7" s="41" customFormat="1" ht="73.5" customHeight="1" x14ac:dyDescent="0.3">
      <c r="A74" s="36" t="s">
        <v>596</v>
      </c>
      <c r="B74" s="38" t="s">
        <v>50</v>
      </c>
      <c r="C74" s="39" t="s">
        <v>12</v>
      </c>
      <c r="D74" s="78">
        <v>5</v>
      </c>
      <c r="E74" s="40"/>
      <c r="F74" s="26"/>
      <c r="G74" s="37"/>
    </row>
    <row r="75" spans="1:7" s="41" customFormat="1" ht="66.900000000000006" customHeight="1" x14ac:dyDescent="0.3">
      <c r="A75" s="36" t="s">
        <v>597</v>
      </c>
      <c r="B75" s="38" t="s">
        <v>103</v>
      </c>
      <c r="C75" s="39" t="s">
        <v>12</v>
      </c>
      <c r="D75" s="78">
        <v>2</v>
      </c>
      <c r="E75" s="40"/>
      <c r="F75" s="26"/>
      <c r="G75" s="37"/>
    </row>
    <row r="76" spans="1:7" s="41" customFormat="1" ht="62.4" customHeight="1" x14ac:dyDescent="0.3">
      <c r="A76" s="36" t="s">
        <v>598</v>
      </c>
      <c r="B76" s="38" t="s">
        <v>51</v>
      </c>
      <c r="C76" s="39" t="s">
        <v>12</v>
      </c>
      <c r="D76" s="78">
        <v>3</v>
      </c>
      <c r="E76" s="40"/>
      <c r="F76" s="26"/>
      <c r="G76" s="37"/>
    </row>
    <row r="77" spans="1:7" s="41" customFormat="1" ht="86.1" customHeight="1" x14ac:dyDescent="0.3">
      <c r="A77" s="36" t="s">
        <v>599</v>
      </c>
      <c r="B77" s="42" t="s">
        <v>52</v>
      </c>
      <c r="C77" s="39" t="s">
        <v>12</v>
      </c>
      <c r="D77" s="79">
        <v>10</v>
      </c>
      <c r="E77" s="40"/>
      <c r="F77" s="26"/>
      <c r="G77" s="37"/>
    </row>
    <row r="78" spans="1:7" s="41" customFormat="1" ht="86.1" customHeight="1" x14ac:dyDescent="0.3">
      <c r="A78" s="36" t="s">
        <v>600</v>
      </c>
      <c r="B78" s="43" t="s">
        <v>53</v>
      </c>
      <c r="C78" s="44" t="s">
        <v>12</v>
      </c>
      <c r="D78" s="80">
        <v>15</v>
      </c>
      <c r="E78" s="45"/>
      <c r="F78" s="26"/>
      <c r="G78" s="37"/>
    </row>
    <row r="79" spans="1:7" s="41" customFormat="1" ht="86.1" customHeight="1" x14ac:dyDescent="0.3">
      <c r="A79" s="36" t="s">
        <v>601</v>
      </c>
      <c r="B79" s="43" t="s">
        <v>54</v>
      </c>
      <c r="C79" s="44" t="s">
        <v>12</v>
      </c>
      <c r="D79" s="80">
        <v>5</v>
      </c>
      <c r="E79" s="45"/>
      <c r="F79" s="26"/>
      <c r="G79" s="37"/>
    </row>
    <row r="80" spans="1:7" ht="33.75" customHeight="1" x14ac:dyDescent="0.3">
      <c r="A80" s="85">
        <v>2.2000000000000002</v>
      </c>
      <c r="B80" s="389" t="s">
        <v>552</v>
      </c>
      <c r="C80" s="379"/>
      <c r="D80" s="379"/>
      <c r="E80" s="379"/>
      <c r="F80" s="380"/>
      <c r="G80" s="340"/>
    </row>
    <row r="81" spans="1:7" s="65" customFormat="1" ht="23.25" customHeight="1" x14ac:dyDescent="0.25">
      <c r="A81" s="90"/>
      <c r="B81" s="91" t="s">
        <v>104</v>
      </c>
      <c r="C81" s="92"/>
      <c r="D81" s="93"/>
      <c r="E81" s="94"/>
      <c r="F81" s="95"/>
      <c r="G81" s="343"/>
    </row>
    <row r="82" spans="1:7" s="66" customFormat="1" ht="24" customHeight="1" x14ac:dyDescent="0.25">
      <c r="A82" s="96" t="s">
        <v>602</v>
      </c>
      <c r="B82" s="97" t="s">
        <v>106</v>
      </c>
      <c r="C82" s="98" t="s">
        <v>11</v>
      </c>
      <c r="D82" s="100">
        <v>135</v>
      </c>
      <c r="E82" s="101"/>
      <c r="F82" s="102"/>
      <c r="G82" s="343"/>
    </row>
    <row r="83" spans="1:7" s="66" customFormat="1" ht="15" x14ac:dyDescent="0.25">
      <c r="A83" s="90"/>
      <c r="B83" s="91" t="s">
        <v>107</v>
      </c>
      <c r="C83" s="99"/>
      <c r="D83" s="100"/>
      <c r="E83" s="101"/>
      <c r="F83" s="102"/>
      <c r="G83" s="343"/>
    </row>
    <row r="84" spans="1:7" s="65" customFormat="1" ht="32.1" customHeight="1" x14ac:dyDescent="0.25">
      <c r="A84" s="96" t="s">
        <v>603</v>
      </c>
      <c r="B84" s="103" t="s">
        <v>109</v>
      </c>
      <c r="C84" s="98" t="s">
        <v>110</v>
      </c>
      <c r="D84" s="100">
        <f>1.7*1.7*1.5*8+1*0.5*58.8</f>
        <v>64.079999999999984</v>
      </c>
      <c r="E84" s="101"/>
      <c r="F84" s="102"/>
      <c r="G84" s="343"/>
    </row>
    <row r="85" spans="1:7" s="66" customFormat="1" ht="15" x14ac:dyDescent="0.25">
      <c r="A85" s="96" t="s">
        <v>604</v>
      </c>
      <c r="B85" s="104" t="s">
        <v>112</v>
      </c>
      <c r="C85" s="98" t="s">
        <v>110</v>
      </c>
      <c r="D85" s="100">
        <f>(1.7*1.7*0.3*8)+(58.8*0.5*0.3)</f>
        <v>15.755999999999997</v>
      </c>
      <c r="E85" s="101"/>
      <c r="F85" s="102"/>
      <c r="G85" s="343"/>
    </row>
    <row r="86" spans="1:7" s="65" customFormat="1" ht="15" x14ac:dyDescent="0.25">
      <c r="A86" s="96" t="s">
        <v>605</v>
      </c>
      <c r="B86" s="104" t="s">
        <v>114</v>
      </c>
      <c r="C86" s="98" t="s">
        <v>110</v>
      </c>
      <c r="D86" s="100">
        <f>(0.48*0.6*8)+(0.52*1.3*8)+(58.8*0.26)+(135*0.2)</f>
        <v>50</v>
      </c>
      <c r="E86" s="101"/>
      <c r="F86" s="102"/>
      <c r="G86" s="343"/>
    </row>
    <row r="87" spans="1:7" s="65" customFormat="1" ht="15" x14ac:dyDescent="0.25">
      <c r="A87" s="96" t="s">
        <v>606</v>
      </c>
      <c r="B87" s="104" t="s">
        <v>19</v>
      </c>
      <c r="C87" s="98" t="s">
        <v>110</v>
      </c>
      <c r="D87" s="100">
        <f>D84</f>
        <v>64.079999999999984</v>
      </c>
      <c r="E87" s="101"/>
      <c r="F87" s="102"/>
      <c r="G87" s="343"/>
    </row>
    <row r="88" spans="1:7" s="65" customFormat="1" ht="27" customHeight="1" x14ac:dyDescent="0.25">
      <c r="A88" s="105"/>
      <c r="B88" s="91" t="s">
        <v>122</v>
      </c>
      <c r="C88" s="99"/>
      <c r="D88" s="100"/>
      <c r="E88" s="101"/>
      <c r="F88" s="102"/>
      <c r="G88" s="343"/>
    </row>
    <row r="89" spans="1:7" s="65" customFormat="1" ht="21" customHeight="1" x14ac:dyDescent="0.25">
      <c r="A89" s="105" t="s">
        <v>607</v>
      </c>
      <c r="B89" s="104" t="s">
        <v>124</v>
      </c>
      <c r="C89" s="98" t="s">
        <v>12</v>
      </c>
      <c r="D89" s="100">
        <v>8</v>
      </c>
      <c r="E89" s="101"/>
      <c r="F89" s="102"/>
      <c r="G89" s="343"/>
    </row>
    <row r="90" spans="1:7" s="65" customFormat="1" ht="45.75" customHeight="1" x14ac:dyDescent="0.25">
      <c r="A90" s="105" t="s">
        <v>608</v>
      </c>
      <c r="B90" s="103" t="s">
        <v>125</v>
      </c>
      <c r="C90" s="99" t="s">
        <v>12</v>
      </c>
      <c r="D90" s="106">
        <v>8</v>
      </c>
      <c r="E90" s="101"/>
      <c r="F90" s="102"/>
      <c r="G90" s="343"/>
    </row>
    <row r="91" spans="1:7" s="65" customFormat="1" ht="30.75" customHeight="1" x14ac:dyDescent="0.25">
      <c r="A91" s="105" t="s">
        <v>609</v>
      </c>
      <c r="B91" s="104" t="s">
        <v>126</v>
      </c>
      <c r="C91" s="98" t="s">
        <v>110</v>
      </c>
      <c r="D91" s="100">
        <f>0.3*0.3*58.8</f>
        <v>5.2919999999999998</v>
      </c>
      <c r="E91" s="101"/>
      <c r="F91" s="102"/>
      <c r="G91" s="343"/>
    </row>
    <row r="92" spans="1:7" s="65" customFormat="1" ht="15" x14ac:dyDescent="0.25">
      <c r="A92" s="105"/>
      <c r="B92" s="91" t="s">
        <v>116</v>
      </c>
      <c r="C92" s="99"/>
      <c r="D92" s="100"/>
      <c r="E92" s="101"/>
      <c r="F92" s="102"/>
      <c r="G92" s="343"/>
    </row>
    <row r="93" spans="1:7" s="65" customFormat="1" ht="58.5" customHeight="1" x14ac:dyDescent="0.25">
      <c r="A93" s="96" t="s">
        <v>123</v>
      </c>
      <c r="B93" s="104" t="s">
        <v>118</v>
      </c>
      <c r="C93" s="98" t="s">
        <v>11</v>
      </c>
      <c r="D93" s="106">
        <v>135</v>
      </c>
      <c r="E93" s="101"/>
      <c r="F93" s="102"/>
      <c r="G93" s="343"/>
    </row>
    <row r="94" spans="1:7" s="65" customFormat="1" ht="31.5" customHeight="1" x14ac:dyDescent="0.25">
      <c r="A94" s="105"/>
      <c r="B94" s="91" t="s">
        <v>127</v>
      </c>
      <c r="C94" s="99"/>
      <c r="D94" s="100"/>
      <c r="E94" s="107"/>
      <c r="F94" s="102"/>
      <c r="G94" s="343"/>
    </row>
    <row r="95" spans="1:7" s="65" customFormat="1" ht="33.75" customHeight="1" x14ac:dyDescent="0.25">
      <c r="A95" s="105" t="s">
        <v>610</v>
      </c>
      <c r="B95" s="104" t="s">
        <v>128</v>
      </c>
      <c r="C95" s="99" t="s">
        <v>12</v>
      </c>
      <c r="D95" s="100">
        <v>8</v>
      </c>
      <c r="E95" s="107"/>
      <c r="F95" s="102"/>
      <c r="G95" s="343"/>
    </row>
    <row r="96" spans="1:7" s="65" customFormat="1" ht="35.25" customHeight="1" x14ac:dyDescent="0.25">
      <c r="A96" s="105" t="s">
        <v>567</v>
      </c>
      <c r="B96" s="104" t="s">
        <v>129</v>
      </c>
      <c r="C96" s="99" t="s">
        <v>12</v>
      </c>
      <c r="D96" s="100">
        <v>32</v>
      </c>
      <c r="E96" s="107"/>
      <c r="F96" s="102"/>
      <c r="G96" s="343"/>
    </row>
    <row r="97" spans="1:7" s="65" customFormat="1" ht="33.75" customHeight="1" x14ac:dyDescent="0.25">
      <c r="A97" s="105" t="s">
        <v>568</v>
      </c>
      <c r="B97" s="104" t="s">
        <v>130</v>
      </c>
      <c r="C97" s="99" t="s">
        <v>28</v>
      </c>
      <c r="D97" s="100">
        <v>35.25</v>
      </c>
      <c r="E97" s="107"/>
      <c r="F97" s="102"/>
      <c r="G97" s="343"/>
    </row>
    <row r="98" spans="1:7" s="65" customFormat="1" ht="70.8" customHeight="1" x14ac:dyDescent="0.25">
      <c r="A98" s="105" t="s">
        <v>611</v>
      </c>
      <c r="B98" s="104" t="s">
        <v>131</v>
      </c>
      <c r="C98" s="99" t="s">
        <v>132</v>
      </c>
      <c r="D98" s="100">
        <v>8</v>
      </c>
      <c r="E98" s="107"/>
      <c r="F98" s="102"/>
      <c r="G98" s="343"/>
    </row>
    <row r="99" spans="1:7" s="65" customFormat="1" ht="48" customHeight="1" x14ac:dyDescent="0.25">
      <c r="A99" s="105" t="s">
        <v>612</v>
      </c>
      <c r="B99" s="104" t="s">
        <v>536</v>
      </c>
      <c r="C99" s="99" t="s">
        <v>28</v>
      </c>
      <c r="D99" s="100">
        <v>33.799999999999997</v>
      </c>
      <c r="E99" s="107"/>
      <c r="F99" s="102"/>
      <c r="G99" s="343"/>
    </row>
    <row r="100" spans="1:7" s="65" customFormat="1" ht="48" customHeight="1" x14ac:dyDescent="0.25">
      <c r="A100" s="105" t="s">
        <v>613</v>
      </c>
      <c r="B100" s="104" t="s">
        <v>133</v>
      </c>
      <c r="C100" s="99" t="s">
        <v>28</v>
      </c>
      <c r="D100" s="100">
        <v>19</v>
      </c>
      <c r="E100" s="107"/>
      <c r="F100" s="102"/>
      <c r="G100" s="343"/>
    </row>
    <row r="101" spans="1:7" s="65" customFormat="1" ht="42.9" customHeight="1" x14ac:dyDescent="0.25">
      <c r="A101" s="105" t="s">
        <v>614</v>
      </c>
      <c r="B101" s="104" t="s">
        <v>134</v>
      </c>
      <c r="C101" s="98" t="s">
        <v>11</v>
      </c>
      <c r="D101" s="100">
        <v>171</v>
      </c>
      <c r="E101" s="107"/>
      <c r="F101" s="102"/>
      <c r="G101" s="343"/>
    </row>
    <row r="102" spans="1:7" s="65" customFormat="1" ht="29.25" customHeight="1" x14ac:dyDescent="0.25">
      <c r="A102" s="105" t="s">
        <v>615</v>
      </c>
      <c r="B102" s="104" t="s">
        <v>548</v>
      </c>
      <c r="C102" s="98" t="s">
        <v>11</v>
      </c>
      <c r="D102" s="100">
        <v>50</v>
      </c>
      <c r="E102" s="107"/>
      <c r="F102" s="102"/>
      <c r="G102" s="343"/>
    </row>
    <row r="103" spans="1:7" s="65" customFormat="1" ht="26.25" customHeight="1" x14ac:dyDescent="0.25">
      <c r="A103" s="105" t="s">
        <v>616</v>
      </c>
      <c r="B103" s="104" t="s">
        <v>135</v>
      </c>
      <c r="C103" s="98" t="s">
        <v>11</v>
      </c>
      <c r="D103" s="100">
        <v>96</v>
      </c>
      <c r="E103" s="107"/>
      <c r="F103" s="102"/>
      <c r="G103" s="343"/>
    </row>
    <row r="104" spans="1:7" s="65" customFormat="1" ht="65.099999999999994" customHeight="1" x14ac:dyDescent="0.25">
      <c r="A104" s="105" t="s">
        <v>617</v>
      </c>
      <c r="B104" s="104" t="s">
        <v>136</v>
      </c>
      <c r="C104" s="99" t="s">
        <v>28</v>
      </c>
      <c r="D104" s="100">
        <v>96</v>
      </c>
      <c r="E104" s="107"/>
      <c r="F104" s="102"/>
      <c r="G104" s="343"/>
    </row>
    <row r="105" spans="1:7" s="65" customFormat="1" ht="25.5" customHeight="1" x14ac:dyDescent="0.25">
      <c r="A105" s="105" t="s">
        <v>618</v>
      </c>
      <c r="B105" s="104" t="s">
        <v>551</v>
      </c>
      <c r="C105" s="98" t="s">
        <v>12</v>
      </c>
      <c r="D105" s="100">
        <v>2</v>
      </c>
      <c r="E105" s="107"/>
      <c r="F105" s="102"/>
      <c r="G105" s="343"/>
    </row>
    <row r="106" spans="1:7" s="65" customFormat="1" ht="15" x14ac:dyDescent="0.25">
      <c r="A106" s="105"/>
      <c r="B106" s="91" t="s">
        <v>119</v>
      </c>
      <c r="C106" s="99"/>
      <c r="D106" s="100"/>
      <c r="E106" s="101"/>
      <c r="F106" s="102"/>
      <c r="G106" s="343"/>
    </row>
    <row r="107" spans="1:7" s="65" customFormat="1" ht="28.5" customHeight="1" x14ac:dyDescent="0.25">
      <c r="A107" s="105" t="s">
        <v>619</v>
      </c>
      <c r="B107" s="104" t="s">
        <v>120</v>
      </c>
      <c r="C107" s="99" t="s">
        <v>28</v>
      </c>
      <c r="D107" s="100">
        <v>40</v>
      </c>
      <c r="E107" s="101"/>
      <c r="F107" s="102"/>
      <c r="G107" s="343"/>
    </row>
    <row r="108" spans="1:7" s="65" customFormat="1" ht="38.25" customHeight="1" x14ac:dyDescent="0.25">
      <c r="A108" s="105" t="s">
        <v>620</v>
      </c>
      <c r="B108" s="104" t="s">
        <v>121</v>
      </c>
      <c r="C108" s="99" t="s">
        <v>28</v>
      </c>
      <c r="D108" s="100">
        <v>35</v>
      </c>
      <c r="E108" s="101"/>
      <c r="F108" s="102"/>
      <c r="G108" s="343"/>
    </row>
    <row r="109" spans="1:7" s="65" customFormat="1" ht="15" x14ac:dyDescent="0.25">
      <c r="A109" s="105"/>
      <c r="B109" s="108" t="s">
        <v>137</v>
      </c>
      <c r="C109" s="99"/>
      <c r="D109" s="100"/>
      <c r="E109" s="107"/>
      <c r="F109" s="102"/>
      <c r="G109" s="343"/>
    </row>
    <row r="110" spans="1:7" s="65" customFormat="1" ht="25.5" customHeight="1" x14ac:dyDescent="0.25">
      <c r="A110" s="105" t="s">
        <v>621</v>
      </c>
      <c r="B110" s="104" t="s">
        <v>138</v>
      </c>
      <c r="C110" s="98" t="s">
        <v>11</v>
      </c>
      <c r="D110" s="100">
        <v>135</v>
      </c>
      <c r="E110" s="107"/>
      <c r="F110" s="102"/>
      <c r="G110" s="343"/>
    </row>
    <row r="111" spans="1:7" s="65" customFormat="1" ht="15" x14ac:dyDescent="0.25">
      <c r="A111" s="105"/>
      <c r="B111" s="91" t="s">
        <v>47</v>
      </c>
      <c r="C111" s="99"/>
      <c r="D111" s="100"/>
      <c r="E111" s="107"/>
      <c r="F111" s="102"/>
      <c r="G111" s="343"/>
    </row>
    <row r="112" spans="1:7" s="65" customFormat="1" ht="67.5" customHeight="1" x14ac:dyDescent="0.25">
      <c r="A112" s="105" t="s">
        <v>622</v>
      </c>
      <c r="B112" s="109" t="s">
        <v>139</v>
      </c>
      <c r="C112" s="110" t="s">
        <v>12</v>
      </c>
      <c r="D112" s="100">
        <v>4</v>
      </c>
      <c r="E112" s="107"/>
      <c r="F112" s="102"/>
      <c r="G112" s="343"/>
    </row>
    <row r="113" spans="1:7" s="65" customFormat="1" ht="71.099999999999994" customHeight="1" x14ac:dyDescent="0.25">
      <c r="A113" s="105" t="s">
        <v>623</v>
      </c>
      <c r="B113" s="109" t="s">
        <v>140</v>
      </c>
      <c r="C113" s="110" t="s">
        <v>12</v>
      </c>
      <c r="D113" s="100">
        <v>1</v>
      </c>
      <c r="E113" s="107"/>
      <c r="F113" s="102"/>
      <c r="G113" s="343"/>
    </row>
    <row r="114" spans="1:7" s="65" customFormat="1" ht="73.5" customHeight="1" x14ac:dyDescent="0.25">
      <c r="A114" s="105" t="s">
        <v>624</v>
      </c>
      <c r="B114" s="109" t="s">
        <v>141</v>
      </c>
      <c r="C114" s="110" t="s">
        <v>12</v>
      </c>
      <c r="D114" s="100">
        <v>8</v>
      </c>
      <c r="E114" s="107"/>
      <c r="F114" s="102"/>
      <c r="G114" s="343"/>
    </row>
    <row r="115" spans="1:7" ht="28.5" customHeight="1" x14ac:dyDescent="0.3">
      <c r="A115" s="47">
        <v>2.2999999999999998</v>
      </c>
      <c r="B115" s="388" t="s">
        <v>142</v>
      </c>
      <c r="C115" s="381"/>
      <c r="D115" s="381"/>
      <c r="E115" s="381"/>
      <c r="F115" s="381"/>
      <c r="G115" s="340"/>
    </row>
    <row r="116" spans="1:7" ht="25.5" customHeight="1" x14ac:dyDescent="0.3">
      <c r="A116" s="111"/>
      <c r="B116" s="112" t="s">
        <v>143</v>
      </c>
      <c r="C116" s="113"/>
      <c r="D116" s="114"/>
      <c r="E116" s="113"/>
      <c r="F116" s="115"/>
      <c r="G116" s="343"/>
    </row>
    <row r="117" spans="1:7" s="86" customFormat="1" ht="21" customHeight="1" x14ac:dyDescent="0.25">
      <c r="A117" s="116"/>
      <c r="B117" s="117" t="s">
        <v>9</v>
      </c>
      <c r="C117" s="118"/>
      <c r="D117" s="119"/>
      <c r="E117" s="120"/>
      <c r="F117" s="121"/>
      <c r="G117" s="343"/>
    </row>
    <row r="118" spans="1:7" s="86" customFormat="1" ht="20.25" customHeight="1" x14ac:dyDescent="0.25">
      <c r="A118" s="122" t="s">
        <v>625</v>
      </c>
      <c r="B118" s="123" t="s">
        <v>144</v>
      </c>
      <c r="C118" s="151" t="s">
        <v>11</v>
      </c>
      <c r="D118" s="125">
        <v>500</v>
      </c>
      <c r="E118" s="406"/>
      <c r="F118" s="126"/>
      <c r="G118" s="343"/>
    </row>
    <row r="119" spans="1:7" s="86" customFormat="1" ht="22.5" customHeight="1" x14ac:dyDescent="0.25">
      <c r="A119" s="122"/>
      <c r="B119" s="127" t="s">
        <v>107</v>
      </c>
      <c r="C119" s="151"/>
      <c r="D119" s="128"/>
      <c r="E119" s="129"/>
      <c r="F119" s="126"/>
      <c r="G119" s="343"/>
    </row>
    <row r="120" spans="1:7" s="86" customFormat="1" ht="48.9" customHeight="1" x14ac:dyDescent="0.25">
      <c r="A120" s="122" t="s">
        <v>626</v>
      </c>
      <c r="B120" s="130" t="s">
        <v>145</v>
      </c>
      <c r="C120" s="131" t="s">
        <v>110</v>
      </c>
      <c r="D120" s="132">
        <v>1200</v>
      </c>
      <c r="E120" s="133"/>
      <c r="F120" s="126"/>
      <c r="G120" s="343"/>
    </row>
    <row r="121" spans="1:7" s="86" customFormat="1" ht="53.25" customHeight="1" x14ac:dyDescent="0.25">
      <c r="A121" s="122" t="s">
        <v>627</v>
      </c>
      <c r="B121" s="130" t="s">
        <v>146</v>
      </c>
      <c r="C121" s="131" t="s">
        <v>110</v>
      </c>
      <c r="D121" s="134">
        <v>200</v>
      </c>
      <c r="E121" s="133"/>
      <c r="F121" s="126"/>
      <c r="G121" s="343"/>
    </row>
    <row r="122" spans="1:7" s="86" customFormat="1" ht="35.1" customHeight="1" x14ac:dyDescent="0.25">
      <c r="A122" s="122" t="s">
        <v>628</v>
      </c>
      <c r="B122" s="130" t="s">
        <v>147</v>
      </c>
      <c r="C122" s="131" t="s">
        <v>110</v>
      </c>
      <c r="D122" s="132">
        <v>800</v>
      </c>
      <c r="E122" s="133"/>
      <c r="F122" s="126"/>
      <c r="G122" s="343"/>
    </row>
    <row r="123" spans="1:7" s="86" customFormat="1" ht="48.9" customHeight="1" x14ac:dyDescent="0.25">
      <c r="A123" s="122" t="s">
        <v>629</v>
      </c>
      <c r="B123" s="130" t="s">
        <v>148</v>
      </c>
      <c r="C123" s="131" t="s">
        <v>110</v>
      </c>
      <c r="D123" s="132">
        <v>500</v>
      </c>
      <c r="E123" s="133"/>
      <c r="F123" s="126"/>
      <c r="G123" s="343"/>
    </row>
    <row r="124" spans="1:7" s="86" customFormat="1" ht="27.75" customHeight="1" x14ac:dyDescent="0.25">
      <c r="A124" s="135"/>
      <c r="B124" s="136" t="s">
        <v>122</v>
      </c>
      <c r="C124" s="131"/>
      <c r="D124" s="137"/>
      <c r="E124" s="138"/>
      <c r="F124" s="126"/>
      <c r="G124" s="343"/>
    </row>
    <row r="125" spans="1:7" s="86" customFormat="1" ht="44.1" customHeight="1" x14ac:dyDescent="0.25">
      <c r="A125" s="122" t="s">
        <v>630</v>
      </c>
      <c r="B125" s="139" t="s">
        <v>540</v>
      </c>
      <c r="C125" s="131" t="s">
        <v>12</v>
      </c>
      <c r="D125" s="140">
        <v>10</v>
      </c>
      <c r="E125" s="141"/>
      <c r="F125" s="126"/>
      <c r="G125" s="343"/>
    </row>
    <row r="126" spans="1:7" s="86" customFormat="1" ht="42.9" customHeight="1" x14ac:dyDescent="0.25">
      <c r="A126" s="122" t="s">
        <v>631</v>
      </c>
      <c r="B126" s="139" t="s">
        <v>541</v>
      </c>
      <c r="C126" s="131" t="s">
        <v>12</v>
      </c>
      <c r="D126" s="140">
        <v>10</v>
      </c>
      <c r="E126" s="141"/>
      <c r="F126" s="126"/>
      <c r="G126" s="343"/>
    </row>
    <row r="127" spans="1:7" s="86" customFormat="1" ht="45.6" customHeight="1" x14ac:dyDescent="0.25">
      <c r="A127" s="122" t="s">
        <v>632</v>
      </c>
      <c r="B127" s="139" t="s">
        <v>542</v>
      </c>
      <c r="C127" s="131" t="s">
        <v>12</v>
      </c>
      <c r="D127" s="140">
        <v>6</v>
      </c>
      <c r="E127" s="141"/>
      <c r="F127" s="126"/>
      <c r="G127" s="343"/>
    </row>
    <row r="128" spans="1:7" s="86" customFormat="1" ht="32.1" customHeight="1" x14ac:dyDescent="0.25">
      <c r="A128" s="122" t="s">
        <v>633</v>
      </c>
      <c r="B128" s="142" t="s">
        <v>543</v>
      </c>
      <c r="C128" s="131" t="s">
        <v>28</v>
      </c>
      <c r="D128" s="134">
        <v>72</v>
      </c>
      <c r="E128" s="143"/>
      <c r="F128" s="126"/>
      <c r="G128" s="343"/>
    </row>
    <row r="129" spans="1:7" s="86" customFormat="1" ht="23.25" customHeight="1" x14ac:dyDescent="0.25">
      <c r="A129" s="122" t="s">
        <v>634</v>
      </c>
      <c r="B129" s="142" t="s">
        <v>149</v>
      </c>
      <c r="C129" s="131" t="s">
        <v>28</v>
      </c>
      <c r="D129" s="134">
        <v>92</v>
      </c>
      <c r="E129" s="143"/>
      <c r="F129" s="126"/>
      <c r="G129" s="343"/>
    </row>
    <row r="130" spans="1:7" s="86" customFormat="1" ht="47.4" customHeight="1" x14ac:dyDescent="0.25">
      <c r="A130" s="122" t="s">
        <v>635</v>
      </c>
      <c r="B130" s="142" t="s">
        <v>150</v>
      </c>
      <c r="C130" s="131" t="s">
        <v>28</v>
      </c>
      <c r="D130" s="140">
        <v>169</v>
      </c>
      <c r="E130" s="141"/>
      <c r="F130" s="126"/>
      <c r="G130" s="343"/>
    </row>
    <row r="131" spans="1:7" s="87" customFormat="1" ht="31.5" customHeight="1" x14ac:dyDescent="0.25">
      <c r="A131" s="122" t="s">
        <v>636</v>
      </c>
      <c r="B131" s="144" t="s">
        <v>151</v>
      </c>
      <c r="C131" s="145" t="s">
        <v>28</v>
      </c>
      <c r="D131" s="146">
        <v>25</v>
      </c>
      <c r="E131" s="143"/>
      <c r="F131" s="133"/>
      <c r="G131" s="343"/>
    </row>
    <row r="132" spans="1:7" s="87" customFormat="1" ht="24.75" customHeight="1" x14ac:dyDescent="0.25">
      <c r="A132" s="122" t="s">
        <v>637</v>
      </c>
      <c r="B132" s="144" t="s">
        <v>152</v>
      </c>
      <c r="C132" s="145" t="s">
        <v>28</v>
      </c>
      <c r="D132" s="146">
        <v>85</v>
      </c>
      <c r="E132" s="143"/>
      <c r="F132" s="126"/>
      <c r="G132" s="343"/>
    </row>
    <row r="133" spans="1:7" s="86" customFormat="1" ht="27" customHeight="1" x14ac:dyDescent="0.25">
      <c r="A133" s="135"/>
      <c r="B133" s="127" t="s">
        <v>153</v>
      </c>
      <c r="C133" s="147"/>
      <c r="D133" s="128"/>
      <c r="E133" s="148"/>
      <c r="F133" s="126"/>
      <c r="G133" s="343"/>
    </row>
    <row r="134" spans="1:7" s="86" customFormat="1" ht="15" x14ac:dyDescent="0.25">
      <c r="A134" s="122" t="s">
        <v>638</v>
      </c>
      <c r="B134" s="139" t="s">
        <v>154</v>
      </c>
      <c r="C134" s="145" t="s">
        <v>28</v>
      </c>
      <c r="D134" s="134">
        <f>3.6*8</f>
        <v>28.8</v>
      </c>
      <c r="E134" s="143"/>
      <c r="F134" s="126"/>
      <c r="G134" s="343"/>
    </row>
    <row r="135" spans="1:7" s="86" customFormat="1" ht="15" x14ac:dyDescent="0.25">
      <c r="A135" s="122" t="s">
        <v>639</v>
      </c>
      <c r="B135" s="139" t="s">
        <v>155</v>
      </c>
      <c r="C135" s="145" t="s">
        <v>28</v>
      </c>
      <c r="D135" s="134">
        <f>3.6*8</f>
        <v>28.8</v>
      </c>
      <c r="E135" s="149"/>
      <c r="F135" s="126"/>
      <c r="G135" s="343"/>
    </row>
    <row r="136" spans="1:7" s="86" customFormat="1" ht="15" x14ac:dyDescent="0.25">
      <c r="A136" s="122" t="s">
        <v>640</v>
      </c>
      <c r="B136" s="139" t="s">
        <v>156</v>
      </c>
      <c r="C136" s="145" t="s">
        <v>28</v>
      </c>
      <c r="D136" s="134">
        <f>10*4</f>
        <v>40</v>
      </c>
      <c r="E136" s="149"/>
      <c r="F136" s="126"/>
      <c r="G136" s="343"/>
    </row>
    <row r="137" spans="1:7" s="86" customFormat="1" ht="24" customHeight="1" x14ac:dyDescent="0.25">
      <c r="A137" s="122" t="s">
        <v>641</v>
      </c>
      <c r="B137" s="139" t="s">
        <v>157</v>
      </c>
      <c r="C137" s="145" t="s">
        <v>28</v>
      </c>
      <c r="D137" s="134">
        <f>6*10</f>
        <v>60</v>
      </c>
      <c r="E137" s="143"/>
      <c r="F137" s="126"/>
      <c r="G137" s="343"/>
    </row>
    <row r="138" spans="1:7" s="87" customFormat="1" ht="15" x14ac:dyDescent="0.25">
      <c r="A138" s="122" t="s">
        <v>642</v>
      </c>
      <c r="B138" s="139" t="s">
        <v>158</v>
      </c>
      <c r="C138" s="145" t="s">
        <v>28</v>
      </c>
      <c r="D138" s="134">
        <v>37.5</v>
      </c>
      <c r="E138" s="149"/>
      <c r="F138" s="126"/>
      <c r="G138" s="343"/>
    </row>
    <row r="139" spans="1:7" s="86" customFormat="1" ht="36.75" customHeight="1" x14ac:dyDescent="0.25">
      <c r="A139" s="122" t="s">
        <v>643</v>
      </c>
      <c r="B139" s="139" t="s">
        <v>159</v>
      </c>
      <c r="C139" s="145" t="s">
        <v>28</v>
      </c>
      <c r="D139" s="134">
        <f>+(3.6*16)+(6.9*6)</f>
        <v>99</v>
      </c>
      <c r="E139" s="143"/>
      <c r="F139" s="126"/>
      <c r="G139" s="343"/>
    </row>
    <row r="140" spans="1:7" s="86" customFormat="1" ht="69.75" customHeight="1" x14ac:dyDescent="0.25">
      <c r="A140" s="122" t="s">
        <v>644</v>
      </c>
      <c r="B140" s="150" t="s">
        <v>160</v>
      </c>
      <c r="C140" s="151" t="s">
        <v>11</v>
      </c>
      <c r="D140" s="140">
        <v>320</v>
      </c>
      <c r="E140" s="141"/>
      <c r="F140" s="126"/>
      <c r="G140" s="343"/>
    </row>
    <row r="141" spans="1:7" s="86" customFormat="1" ht="36.75" customHeight="1" x14ac:dyDescent="0.25">
      <c r="A141" s="122" t="s">
        <v>645</v>
      </c>
      <c r="B141" s="150" t="s">
        <v>161</v>
      </c>
      <c r="C141" s="145" t="s">
        <v>28</v>
      </c>
      <c r="D141" s="134">
        <v>60</v>
      </c>
      <c r="E141" s="143"/>
      <c r="F141" s="126"/>
      <c r="G141" s="343"/>
    </row>
    <row r="142" spans="1:7" s="24" customFormat="1" ht="32.25" customHeight="1" x14ac:dyDescent="0.3">
      <c r="A142" s="122" t="s">
        <v>646</v>
      </c>
      <c r="B142" s="152" t="s">
        <v>162</v>
      </c>
      <c r="C142" s="124" t="s">
        <v>11</v>
      </c>
      <c r="D142" s="106">
        <v>318.39999999999998</v>
      </c>
      <c r="E142" s="153"/>
      <c r="F142" s="154"/>
      <c r="G142" s="344"/>
    </row>
    <row r="143" spans="1:7" s="86" customFormat="1" ht="15" x14ac:dyDescent="0.25">
      <c r="A143" s="135"/>
      <c r="B143" s="155" t="s">
        <v>163</v>
      </c>
      <c r="C143" s="124"/>
      <c r="D143" s="106"/>
      <c r="E143" s="148"/>
      <c r="F143" s="126"/>
      <c r="G143" s="343"/>
    </row>
    <row r="144" spans="1:7" s="86" customFormat="1" ht="52.5" customHeight="1" x14ac:dyDescent="0.25">
      <c r="A144" s="122" t="s">
        <v>647</v>
      </c>
      <c r="B144" s="130" t="s">
        <v>164</v>
      </c>
      <c r="C144" s="124" t="s">
        <v>11</v>
      </c>
      <c r="D144" s="106">
        <v>520</v>
      </c>
      <c r="E144" s="143"/>
      <c r="F144" s="126"/>
      <c r="G144" s="343"/>
    </row>
    <row r="145" spans="1:7" s="87" customFormat="1" ht="20.25" customHeight="1" x14ac:dyDescent="0.25">
      <c r="A145" s="156"/>
      <c r="B145" s="157" t="s">
        <v>165</v>
      </c>
      <c r="C145" s="124"/>
      <c r="D145" s="106"/>
      <c r="E145" s="158"/>
      <c r="F145" s="126"/>
      <c r="G145" s="343"/>
    </row>
    <row r="146" spans="1:7" s="87" customFormat="1" ht="26.25" customHeight="1" x14ac:dyDescent="0.25">
      <c r="A146" s="156"/>
      <c r="B146" s="157" t="s">
        <v>23</v>
      </c>
      <c r="C146" s="124"/>
      <c r="D146" s="106"/>
      <c r="E146" s="158"/>
      <c r="F146" s="126"/>
      <c r="G146" s="343"/>
    </row>
    <row r="147" spans="1:7" s="24" customFormat="1" ht="169.2" customHeight="1" x14ac:dyDescent="0.3">
      <c r="A147" s="122" t="s">
        <v>648</v>
      </c>
      <c r="B147" s="152" t="s">
        <v>166</v>
      </c>
      <c r="C147" s="151" t="s">
        <v>11</v>
      </c>
      <c r="D147" s="106">
        <v>385</v>
      </c>
      <c r="E147" s="159"/>
      <c r="F147" s="154"/>
      <c r="G147" s="344"/>
    </row>
    <row r="148" spans="1:7" s="24" customFormat="1" ht="81" customHeight="1" x14ac:dyDescent="0.3">
      <c r="A148" s="122" t="s">
        <v>649</v>
      </c>
      <c r="B148" s="152" t="s">
        <v>32</v>
      </c>
      <c r="C148" s="160" t="s">
        <v>28</v>
      </c>
      <c r="D148" s="106">
        <v>76.3</v>
      </c>
      <c r="E148" s="153"/>
      <c r="F148" s="154"/>
      <c r="G148" s="344"/>
    </row>
    <row r="149" spans="1:7" ht="59.25" customHeight="1" x14ac:dyDescent="0.3">
      <c r="A149" s="122" t="s">
        <v>650</v>
      </c>
      <c r="B149" s="152" t="s">
        <v>167</v>
      </c>
      <c r="C149" s="151" t="s">
        <v>28</v>
      </c>
      <c r="D149" s="106">
        <v>100</v>
      </c>
      <c r="E149" s="56"/>
      <c r="F149" s="161"/>
      <c r="G149" s="58"/>
    </row>
    <row r="150" spans="1:7" s="87" customFormat="1" ht="19.5" customHeight="1" x14ac:dyDescent="0.25">
      <c r="A150" s="122"/>
      <c r="B150" s="136" t="s">
        <v>168</v>
      </c>
      <c r="C150" s="162"/>
      <c r="D150" s="106"/>
      <c r="E150" s="148"/>
      <c r="F150" s="163"/>
      <c r="G150" s="343"/>
    </row>
    <row r="151" spans="1:7" s="87" customFormat="1" ht="60" customHeight="1" x14ac:dyDescent="0.25">
      <c r="A151" s="122" t="s">
        <v>651</v>
      </c>
      <c r="B151" s="152" t="s">
        <v>169</v>
      </c>
      <c r="C151" s="162" t="s">
        <v>28</v>
      </c>
      <c r="D151" s="106">
        <v>467</v>
      </c>
      <c r="E151" s="141"/>
      <c r="F151" s="126"/>
      <c r="G151" s="343"/>
    </row>
    <row r="152" spans="1:7" s="86" customFormat="1" ht="56.4" customHeight="1" x14ac:dyDescent="0.25">
      <c r="A152" s="122" t="s">
        <v>652</v>
      </c>
      <c r="B152" s="152" t="s">
        <v>170</v>
      </c>
      <c r="C152" s="162" t="s">
        <v>28</v>
      </c>
      <c r="D152" s="106">
        <v>108</v>
      </c>
      <c r="E152" s="141"/>
      <c r="F152" s="126"/>
      <c r="G152" s="343"/>
    </row>
    <row r="153" spans="1:7" s="86" customFormat="1" ht="22.5" customHeight="1" x14ac:dyDescent="0.25">
      <c r="A153" s="122"/>
      <c r="B153" s="136" t="s">
        <v>41</v>
      </c>
      <c r="C153" s="162"/>
      <c r="D153" s="106"/>
      <c r="E153" s="138"/>
      <c r="F153" s="126"/>
      <c r="G153" s="343"/>
    </row>
    <row r="154" spans="1:7" s="86" customFormat="1" ht="158.4" x14ac:dyDescent="0.25">
      <c r="A154" s="122" t="s">
        <v>653</v>
      </c>
      <c r="B154" s="164" t="s">
        <v>43</v>
      </c>
      <c r="C154" s="162" t="s">
        <v>12</v>
      </c>
      <c r="D154" s="106">
        <v>8</v>
      </c>
      <c r="E154" s="126"/>
      <c r="F154" s="126"/>
      <c r="G154" s="343"/>
    </row>
    <row r="155" spans="1:7" s="86" customFormat="1" ht="145.19999999999999" x14ac:dyDescent="0.25">
      <c r="A155" s="122" t="s">
        <v>654</v>
      </c>
      <c r="B155" s="164" t="s">
        <v>171</v>
      </c>
      <c r="C155" s="162" t="s">
        <v>12</v>
      </c>
      <c r="D155" s="106">
        <v>8</v>
      </c>
      <c r="E155" s="126"/>
      <c r="F155" s="126"/>
      <c r="G155" s="343"/>
    </row>
    <row r="156" spans="1:7" s="86" customFormat="1" ht="145.19999999999999" x14ac:dyDescent="0.25">
      <c r="A156" s="122" t="s">
        <v>655</v>
      </c>
      <c r="B156" s="164" t="s">
        <v>172</v>
      </c>
      <c r="C156" s="162" t="s">
        <v>12</v>
      </c>
      <c r="D156" s="106">
        <v>1</v>
      </c>
      <c r="E156" s="126"/>
      <c r="F156" s="126"/>
      <c r="G156" s="343"/>
    </row>
    <row r="157" spans="1:7" s="86" customFormat="1" ht="106.2" customHeight="1" x14ac:dyDescent="0.25">
      <c r="A157" s="122" t="s">
        <v>656</v>
      </c>
      <c r="B157" s="152" t="s">
        <v>173</v>
      </c>
      <c r="C157" s="124" t="s">
        <v>11</v>
      </c>
      <c r="D157" s="106">
        <v>92.5</v>
      </c>
      <c r="E157" s="133"/>
      <c r="F157" s="126"/>
      <c r="G157" s="343"/>
    </row>
    <row r="158" spans="1:7" s="86" customFormat="1" ht="15" x14ac:dyDescent="0.25">
      <c r="A158" s="122"/>
      <c r="B158" s="165" t="s">
        <v>137</v>
      </c>
      <c r="C158" s="124"/>
      <c r="D158" s="106"/>
      <c r="E158" s="138"/>
      <c r="F158" s="126"/>
      <c r="G158" s="343"/>
    </row>
    <row r="159" spans="1:7" s="86" customFormat="1" ht="53.25" customHeight="1" x14ac:dyDescent="0.25">
      <c r="A159" s="122" t="s">
        <v>657</v>
      </c>
      <c r="B159" s="152" t="s">
        <v>174</v>
      </c>
      <c r="C159" s="124" t="s">
        <v>11</v>
      </c>
      <c r="D159" s="106">
        <v>1300</v>
      </c>
      <c r="E159" s="133"/>
      <c r="F159" s="126"/>
      <c r="G159" s="343"/>
    </row>
    <row r="160" spans="1:7" s="86" customFormat="1" ht="68.25" customHeight="1" x14ac:dyDescent="0.25">
      <c r="A160" s="122" t="s">
        <v>658</v>
      </c>
      <c r="B160" s="152" t="s">
        <v>175</v>
      </c>
      <c r="C160" s="162" t="s">
        <v>28</v>
      </c>
      <c r="D160" s="106">
        <v>1200</v>
      </c>
      <c r="E160" s="133"/>
      <c r="F160" s="126"/>
      <c r="G160" s="343"/>
    </row>
    <row r="161" spans="1:7" s="86" customFormat="1" ht="96" customHeight="1" x14ac:dyDescent="0.25">
      <c r="A161" s="122" t="s">
        <v>659</v>
      </c>
      <c r="B161" s="152" t="s">
        <v>176</v>
      </c>
      <c r="C161" s="124" t="s">
        <v>11</v>
      </c>
      <c r="D161" s="134">
        <v>1400</v>
      </c>
      <c r="E161" s="133"/>
      <c r="F161" s="126"/>
      <c r="G161" s="343"/>
    </row>
    <row r="162" spans="1:7" s="86" customFormat="1" ht="71.400000000000006" customHeight="1" x14ac:dyDescent="0.25">
      <c r="A162" s="122" t="s">
        <v>660</v>
      </c>
      <c r="B162" s="152" t="s">
        <v>177</v>
      </c>
      <c r="C162" s="151" t="s">
        <v>11</v>
      </c>
      <c r="D162" s="134">
        <v>800</v>
      </c>
      <c r="E162" s="133"/>
      <c r="F162" s="126"/>
      <c r="G162" s="343"/>
    </row>
    <row r="163" spans="1:7" s="86" customFormat="1" ht="26.25" customHeight="1" x14ac:dyDescent="0.25">
      <c r="A163" s="135"/>
      <c r="B163" s="166" t="s">
        <v>178</v>
      </c>
      <c r="C163" s="162"/>
      <c r="D163" s="167"/>
      <c r="E163" s="138"/>
      <c r="F163" s="126"/>
      <c r="G163" s="343"/>
    </row>
    <row r="164" spans="1:7" s="24" customFormat="1" ht="54.6" customHeight="1" x14ac:dyDescent="0.3">
      <c r="A164" s="122" t="s">
        <v>661</v>
      </c>
      <c r="B164" s="168" t="s">
        <v>40</v>
      </c>
      <c r="C164" s="160" t="s">
        <v>46</v>
      </c>
      <c r="D164" s="134">
        <v>636.79999999999995</v>
      </c>
      <c r="E164" s="56"/>
      <c r="F164" s="154"/>
      <c r="G164" s="344"/>
    </row>
    <row r="165" spans="1:7" s="86" customFormat="1" ht="30.75" customHeight="1" x14ac:dyDescent="0.25">
      <c r="A165" s="122" t="s">
        <v>662</v>
      </c>
      <c r="B165" s="152" t="s">
        <v>179</v>
      </c>
      <c r="C165" s="151" t="s">
        <v>11</v>
      </c>
      <c r="D165" s="134">
        <v>319</v>
      </c>
      <c r="E165" s="133"/>
      <c r="F165" s="126"/>
      <c r="G165" s="343"/>
    </row>
    <row r="166" spans="1:7" s="86" customFormat="1" ht="26.25" customHeight="1" x14ac:dyDescent="0.25">
      <c r="A166" s="122" t="s">
        <v>663</v>
      </c>
      <c r="B166" s="152" t="s">
        <v>180</v>
      </c>
      <c r="C166" s="151" t="s">
        <v>11</v>
      </c>
      <c r="D166" s="134">
        <v>319</v>
      </c>
      <c r="E166" s="133"/>
      <c r="F166" s="126"/>
      <c r="G166" s="343"/>
    </row>
    <row r="167" spans="1:7" s="86" customFormat="1" ht="18" customHeight="1" x14ac:dyDescent="0.25">
      <c r="A167" s="122"/>
      <c r="B167" s="169" t="s">
        <v>97</v>
      </c>
      <c r="C167" s="151"/>
      <c r="D167" s="167"/>
      <c r="E167" s="138"/>
      <c r="F167" s="126"/>
      <c r="G167" s="343"/>
    </row>
    <row r="168" spans="1:7" s="86" customFormat="1" ht="26.25" customHeight="1" x14ac:dyDescent="0.25">
      <c r="A168" s="122" t="s">
        <v>664</v>
      </c>
      <c r="B168" s="152" t="s">
        <v>181</v>
      </c>
      <c r="C168" s="67" t="s">
        <v>12</v>
      </c>
      <c r="D168" s="170">
        <v>8</v>
      </c>
      <c r="E168" s="133"/>
      <c r="F168" s="133"/>
      <c r="G168" s="343"/>
    </row>
    <row r="169" spans="1:7" s="88" customFormat="1" ht="29.25" customHeight="1" x14ac:dyDescent="0.3">
      <c r="A169" s="122" t="s">
        <v>665</v>
      </c>
      <c r="B169" s="12" t="s">
        <v>182</v>
      </c>
      <c r="C169" s="171" t="s">
        <v>28</v>
      </c>
      <c r="D169" s="170">
        <v>40</v>
      </c>
      <c r="E169" s="141"/>
      <c r="F169" s="143"/>
      <c r="G169" s="345"/>
    </row>
    <row r="170" spans="1:7" s="86" customFormat="1" ht="15" x14ac:dyDescent="0.25">
      <c r="A170" s="122"/>
      <c r="B170" s="172" t="s">
        <v>183</v>
      </c>
      <c r="C170" s="173"/>
      <c r="D170" s="174"/>
      <c r="E170" s="138"/>
      <c r="F170" s="126"/>
      <c r="G170" s="343"/>
    </row>
    <row r="171" spans="1:7" s="86" customFormat="1" ht="88.8" customHeight="1" x14ac:dyDescent="0.25">
      <c r="A171" s="122" t="s">
        <v>666</v>
      </c>
      <c r="B171" s="152" t="s">
        <v>184</v>
      </c>
      <c r="C171" s="151" t="s">
        <v>132</v>
      </c>
      <c r="D171" s="170">
        <v>64</v>
      </c>
      <c r="E171" s="143"/>
      <c r="F171" s="126"/>
      <c r="G171" s="343"/>
    </row>
    <row r="172" spans="1:7" s="86" customFormat="1" ht="94.2" customHeight="1" x14ac:dyDescent="0.25">
      <c r="A172" s="122" t="s">
        <v>667</v>
      </c>
      <c r="B172" s="152" t="s">
        <v>185</v>
      </c>
      <c r="C172" s="124" t="s">
        <v>132</v>
      </c>
      <c r="D172" s="170">
        <v>8</v>
      </c>
      <c r="E172" s="175"/>
      <c r="F172" s="126"/>
      <c r="G172" s="343"/>
    </row>
    <row r="173" spans="1:7" s="86" customFormat="1" ht="87" customHeight="1" x14ac:dyDescent="0.25">
      <c r="A173" s="122" t="s">
        <v>668</v>
      </c>
      <c r="B173" s="152" t="s">
        <v>186</v>
      </c>
      <c r="C173" s="124" t="s">
        <v>132</v>
      </c>
      <c r="D173" s="170">
        <v>9</v>
      </c>
      <c r="E173" s="175"/>
      <c r="F173" s="126"/>
      <c r="G173" s="343"/>
    </row>
    <row r="174" spans="1:7" s="86" customFormat="1" ht="107.25" customHeight="1" x14ac:dyDescent="0.25">
      <c r="A174" s="122" t="s">
        <v>669</v>
      </c>
      <c r="B174" s="152" t="s">
        <v>187</v>
      </c>
      <c r="C174" s="124" t="s">
        <v>132</v>
      </c>
      <c r="D174" s="170">
        <v>32</v>
      </c>
      <c r="E174" s="175"/>
      <c r="F174" s="126"/>
      <c r="G174" s="343"/>
    </row>
    <row r="175" spans="1:7" s="86" customFormat="1" ht="88.5" customHeight="1" x14ac:dyDescent="0.25">
      <c r="A175" s="122" t="s">
        <v>670</v>
      </c>
      <c r="B175" s="152" t="s">
        <v>188</v>
      </c>
      <c r="C175" s="124" t="s">
        <v>132</v>
      </c>
      <c r="D175" s="106">
        <v>24</v>
      </c>
      <c r="E175" s="175"/>
      <c r="F175" s="126"/>
      <c r="G175" s="343"/>
    </row>
    <row r="176" spans="1:7" s="86" customFormat="1" ht="69" customHeight="1" x14ac:dyDescent="0.25">
      <c r="A176" s="122" t="s">
        <v>671</v>
      </c>
      <c r="B176" s="152" t="s">
        <v>189</v>
      </c>
      <c r="C176" s="124" t="s">
        <v>132</v>
      </c>
      <c r="D176" s="106">
        <v>15</v>
      </c>
      <c r="E176" s="175"/>
      <c r="F176" s="126"/>
      <c r="G176" s="343"/>
    </row>
    <row r="177" spans="1:7" s="86" customFormat="1" ht="54" customHeight="1" x14ac:dyDescent="0.25">
      <c r="A177" s="122" t="s">
        <v>672</v>
      </c>
      <c r="B177" s="152" t="s">
        <v>51</v>
      </c>
      <c r="C177" s="124" t="s">
        <v>132</v>
      </c>
      <c r="D177" s="106">
        <v>4</v>
      </c>
      <c r="E177" s="175"/>
      <c r="F177" s="126"/>
      <c r="G177" s="343"/>
    </row>
    <row r="178" spans="1:7" s="86" customFormat="1" ht="92.25" customHeight="1" x14ac:dyDescent="0.25">
      <c r="A178" s="122" t="s">
        <v>673</v>
      </c>
      <c r="B178" s="152" t="s">
        <v>52</v>
      </c>
      <c r="C178" s="124" t="s">
        <v>132</v>
      </c>
      <c r="D178" s="106">
        <v>8</v>
      </c>
      <c r="E178" s="175"/>
      <c r="F178" s="126"/>
      <c r="G178" s="343"/>
    </row>
    <row r="179" spans="1:7" s="86" customFormat="1" ht="119.25" customHeight="1" x14ac:dyDescent="0.25">
      <c r="A179" s="122" t="s">
        <v>674</v>
      </c>
      <c r="B179" s="152" t="s">
        <v>190</v>
      </c>
      <c r="C179" s="124" t="s">
        <v>191</v>
      </c>
      <c r="D179" s="106">
        <v>4</v>
      </c>
      <c r="E179" s="175"/>
      <c r="F179" s="126"/>
      <c r="G179" s="343"/>
    </row>
    <row r="180" spans="1:7" s="86" customFormat="1" ht="63.75" customHeight="1" x14ac:dyDescent="0.25">
      <c r="A180" s="122" t="s">
        <v>675</v>
      </c>
      <c r="B180" s="152" t="s">
        <v>192</v>
      </c>
      <c r="C180" s="176" t="s">
        <v>132</v>
      </c>
      <c r="D180" s="106">
        <v>4</v>
      </c>
      <c r="E180" s="133"/>
      <c r="F180" s="126"/>
      <c r="G180" s="343"/>
    </row>
    <row r="181" spans="1:7" s="88" customFormat="1" ht="26.25" customHeight="1" x14ac:dyDescent="0.3">
      <c r="A181" s="177"/>
      <c r="B181" s="178" t="s">
        <v>560</v>
      </c>
      <c r="C181" s="179"/>
      <c r="D181" s="179"/>
      <c r="E181" s="180"/>
      <c r="F181" s="181"/>
      <c r="G181" s="345"/>
    </row>
    <row r="182" spans="1:7" s="86" customFormat="1" ht="41.25" customHeight="1" x14ac:dyDescent="0.25">
      <c r="A182" s="122" t="s">
        <v>676</v>
      </c>
      <c r="B182" s="142" t="s">
        <v>546</v>
      </c>
      <c r="C182" s="131" t="s">
        <v>28</v>
      </c>
      <c r="D182" s="106">
        <v>60</v>
      </c>
      <c r="E182" s="143"/>
      <c r="F182" s="133"/>
      <c r="G182" s="343"/>
    </row>
    <row r="183" spans="1:7" s="86" customFormat="1" ht="45.6" customHeight="1" x14ac:dyDescent="0.25">
      <c r="A183" s="122" t="s">
        <v>677</v>
      </c>
      <c r="B183" s="139" t="s">
        <v>544</v>
      </c>
      <c r="C183" s="131" t="s">
        <v>12</v>
      </c>
      <c r="D183" s="106">
        <v>4</v>
      </c>
      <c r="E183" s="141"/>
      <c r="F183" s="133"/>
      <c r="G183" s="343"/>
    </row>
    <row r="184" spans="1:7" s="86" customFormat="1" ht="44.1" customHeight="1" x14ac:dyDescent="0.25">
      <c r="A184" s="122" t="s">
        <v>678</v>
      </c>
      <c r="B184" s="142" t="s">
        <v>545</v>
      </c>
      <c r="C184" s="131" t="s">
        <v>28</v>
      </c>
      <c r="D184" s="106">
        <v>67.44</v>
      </c>
      <c r="E184" s="141"/>
      <c r="F184" s="133"/>
      <c r="G184" s="343"/>
    </row>
    <row r="185" spans="1:7" ht="36.75" customHeight="1" x14ac:dyDescent="0.3">
      <c r="A185" s="122" t="s">
        <v>679</v>
      </c>
      <c r="B185" s="12" t="s">
        <v>193</v>
      </c>
      <c r="C185" s="171" t="s">
        <v>46</v>
      </c>
      <c r="D185" s="106">
        <v>71</v>
      </c>
      <c r="E185" s="141"/>
      <c r="F185" s="143"/>
      <c r="G185" s="342"/>
    </row>
    <row r="186" spans="1:7" s="88" customFormat="1" ht="42.75" customHeight="1" x14ac:dyDescent="0.3">
      <c r="A186" s="122" t="s">
        <v>680</v>
      </c>
      <c r="B186" s="12" t="s">
        <v>194</v>
      </c>
      <c r="C186" s="171" t="s">
        <v>46</v>
      </c>
      <c r="D186" s="106">
        <v>200</v>
      </c>
      <c r="E186" s="141"/>
      <c r="F186" s="143"/>
      <c r="G186" s="345"/>
    </row>
    <row r="187" spans="1:7" s="88" customFormat="1" ht="31.5" customHeight="1" x14ac:dyDescent="0.3">
      <c r="A187" s="122" t="s">
        <v>681</v>
      </c>
      <c r="B187" s="12" t="s">
        <v>195</v>
      </c>
      <c r="C187" s="182" t="s">
        <v>28</v>
      </c>
      <c r="D187" s="140">
        <v>40</v>
      </c>
      <c r="E187" s="141"/>
      <c r="F187" s="143"/>
      <c r="G187" s="345"/>
    </row>
    <row r="188" spans="1:7" s="88" customFormat="1" ht="84" customHeight="1" x14ac:dyDescent="0.3">
      <c r="A188" s="122" t="s">
        <v>682</v>
      </c>
      <c r="B188" s="12" t="s">
        <v>196</v>
      </c>
      <c r="C188" s="171" t="s">
        <v>46</v>
      </c>
      <c r="D188" s="140">
        <v>27</v>
      </c>
      <c r="E188" s="141"/>
      <c r="F188" s="143"/>
      <c r="G188" s="345"/>
    </row>
    <row r="189" spans="1:7" s="88" customFormat="1" ht="29.25" customHeight="1" x14ac:dyDescent="0.3">
      <c r="A189" s="122" t="s">
        <v>683</v>
      </c>
      <c r="B189" s="12" t="s">
        <v>197</v>
      </c>
      <c r="C189" s="171" t="s">
        <v>46</v>
      </c>
      <c r="D189" s="140">
        <v>150</v>
      </c>
      <c r="E189" s="141"/>
      <c r="F189" s="143"/>
      <c r="G189" s="345"/>
    </row>
    <row r="190" spans="1:7" s="88" customFormat="1" ht="29.25" customHeight="1" x14ac:dyDescent="0.3">
      <c r="A190" s="122" t="s">
        <v>684</v>
      </c>
      <c r="B190" s="12" t="s">
        <v>198</v>
      </c>
      <c r="C190" s="171" t="s">
        <v>28</v>
      </c>
      <c r="D190" s="140">
        <v>40</v>
      </c>
      <c r="E190" s="141"/>
      <c r="F190" s="143"/>
      <c r="G190" s="345"/>
    </row>
    <row r="191" spans="1:7" s="88" customFormat="1" ht="29.25" customHeight="1" x14ac:dyDescent="0.3">
      <c r="A191" s="122" t="s">
        <v>685</v>
      </c>
      <c r="B191" s="12" t="s">
        <v>199</v>
      </c>
      <c r="C191" s="171" t="s">
        <v>28</v>
      </c>
      <c r="D191" s="140">
        <v>40</v>
      </c>
      <c r="E191" s="141"/>
      <c r="F191" s="143"/>
      <c r="G191" s="345"/>
    </row>
    <row r="192" spans="1:7" s="88" customFormat="1" ht="48.75" customHeight="1" x14ac:dyDescent="0.3">
      <c r="A192" s="122" t="s">
        <v>686</v>
      </c>
      <c r="B192" s="183" t="s">
        <v>200</v>
      </c>
      <c r="C192" s="171" t="s">
        <v>46</v>
      </c>
      <c r="D192" s="140">
        <v>3</v>
      </c>
      <c r="E192" s="141"/>
      <c r="F192" s="143"/>
      <c r="G192" s="345"/>
    </row>
    <row r="193" spans="1:7" s="88" customFormat="1" ht="30.75" customHeight="1" x14ac:dyDescent="0.3">
      <c r="A193" s="122" t="s">
        <v>687</v>
      </c>
      <c r="B193" s="12" t="s">
        <v>201</v>
      </c>
      <c r="C193" s="171" t="s">
        <v>28</v>
      </c>
      <c r="D193" s="140">
        <v>60</v>
      </c>
      <c r="E193" s="141"/>
      <c r="F193" s="143"/>
      <c r="G193" s="345"/>
    </row>
    <row r="194" spans="1:7" s="88" customFormat="1" ht="33.75" customHeight="1" x14ac:dyDescent="0.3">
      <c r="A194" s="122" t="s">
        <v>688</v>
      </c>
      <c r="B194" s="12" t="s">
        <v>202</v>
      </c>
      <c r="C194" s="171" t="s">
        <v>28</v>
      </c>
      <c r="D194" s="140">
        <v>100</v>
      </c>
      <c r="E194" s="141"/>
      <c r="F194" s="143"/>
      <c r="G194" s="345"/>
    </row>
    <row r="195" spans="1:7" ht="33.75" customHeight="1" x14ac:dyDescent="0.3">
      <c r="A195" s="47">
        <v>2.4</v>
      </c>
      <c r="B195" s="393" t="s">
        <v>203</v>
      </c>
      <c r="C195" s="382"/>
      <c r="D195" s="382"/>
      <c r="E195" s="382"/>
      <c r="F195" s="383"/>
      <c r="G195" s="346"/>
    </row>
    <row r="196" spans="1:7" s="89" customFormat="1" ht="42.75" customHeight="1" x14ac:dyDescent="0.25">
      <c r="A196" s="111" t="s">
        <v>689</v>
      </c>
      <c r="B196" s="184" t="s">
        <v>205</v>
      </c>
      <c r="C196" s="185"/>
      <c r="D196" s="186"/>
      <c r="E196" s="187"/>
      <c r="F196" s="188"/>
      <c r="G196" s="345"/>
    </row>
    <row r="197" spans="1:7" s="89" customFormat="1" ht="20.25" customHeight="1" x14ac:dyDescent="0.25">
      <c r="A197" s="151"/>
      <c r="B197" s="166" t="s">
        <v>206</v>
      </c>
      <c r="C197" s="166"/>
      <c r="D197" s="189"/>
      <c r="E197" s="190"/>
      <c r="F197" s="153"/>
      <c r="G197" s="345"/>
    </row>
    <row r="198" spans="1:7" s="89" customFormat="1" ht="21.75" customHeight="1" x14ac:dyDescent="0.25">
      <c r="A198" s="151" t="s">
        <v>690</v>
      </c>
      <c r="B198" s="191" t="s">
        <v>207</v>
      </c>
      <c r="C198" s="151" t="s">
        <v>11</v>
      </c>
      <c r="D198" s="106">
        <v>150</v>
      </c>
      <c r="E198" s="153"/>
      <c r="F198" s="153"/>
      <c r="G198" s="345"/>
    </row>
    <row r="199" spans="1:7" s="89" customFormat="1" ht="15" x14ac:dyDescent="0.25">
      <c r="A199" s="151"/>
      <c r="B199" s="166" t="s">
        <v>59</v>
      </c>
      <c r="C199" s="166"/>
      <c r="D199" s="189"/>
      <c r="E199" s="192"/>
      <c r="F199" s="153"/>
      <c r="G199" s="343"/>
    </row>
    <row r="200" spans="1:7" s="89" customFormat="1" ht="39" customHeight="1" x14ac:dyDescent="0.25">
      <c r="A200" s="151" t="s">
        <v>691</v>
      </c>
      <c r="B200" s="193" t="s">
        <v>208</v>
      </c>
      <c r="C200" s="151" t="s">
        <v>209</v>
      </c>
      <c r="D200" s="106">
        <v>17</v>
      </c>
      <c r="E200" s="153"/>
      <c r="F200" s="153"/>
      <c r="G200" s="343"/>
    </row>
    <row r="201" spans="1:7" s="89" customFormat="1" ht="31.5" customHeight="1" x14ac:dyDescent="0.25">
      <c r="A201" s="151" t="s">
        <v>692</v>
      </c>
      <c r="B201" s="193" t="s">
        <v>210</v>
      </c>
      <c r="C201" s="151" t="s">
        <v>209</v>
      </c>
      <c r="D201" s="106">
        <v>3.5</v>
      </c>
      <c r="E201" s="153"/>
      <c r="F201" s="153"/>
      <c r="G201" s="343"/>
    </row>
    <row r="202" spans="1:7" s="89" customFormat="1" ht="21.75" customHeight="1" x14ac:dyDescent="0.25">
      <c r="A202" s="151" t="s">
        <v>693</v>
      </c>
      <c r="B202" s="191" t="s">
        <v>211</v>
      </c>
      <c r="C202" s="151" t="s">
        <v>209</v>
      </c>
      <c r="D202" s="106">
        <v>3.5</v>
      </c>
      <c r="E202" s="153"/>
      <c r="F202" s="153"/>
      <c r="G202" s="343"/>
    </row>
    <row r="203" spans="1:7" s="89" customFormat="1" ht="22.5" customHeight="1" x14ac:dyDescent="0.25">
      <c r="A203" s="151"/>
      <c r="B203" s="194" t="s">
        <v>212</v>
      </c>
      <c r="C203" s="195"/>
      <c r="D203" s="189"/>
      <c r="E203" s="190"/>
      <c r="F203" s="153"/>
      <c r="G203" s="343"/>
    </row>
    <row r="204" spans="1:7" s="24" customFormat="1" ht="31.5" customHeight="1" x14ac:dyDescent="0.3">
      <c r="A204" s="151" t="s">
        <v>694</v>
      </c>
      <c r="B204" s="196" t="s">
        <v>68</v>
      </c>
      <c r="C204" s="160" t="s">
        <v>28</v>
      </c>
      <c r="D204" s="197">
        <v>38.4</v>
      </c>
      <c r="E204" s="154"/>
      <c r="F204" s="154"/>
      <c r="G204" s="344"/>
    </row>
    <row r="205" spans="1:7" s="24" customFormat="1" ht="33" customHeight="1" x14ac:dyDescent="0.3">
      <c r="A205" s="151" t="s">
        <v>695</v>
      </c>
      <c r="B205" s="196" t="s">
        <v>69</v>
      </c>
      <c r="C205" s="160" t="s">
        <v>12</v>
      </c>
      <c r="D205" s="197">
        <v>5</v>
      </c>
      <c r="E205" s="154"/>
      <c r="F205" s="154"/>
      <c r="G205" s="344"/>
    </row>
    <row r="206" spans="1:7" s="24" customFormat="1" ht="36.75" customHeight="1" x14ac:dyDescent="0.3">
      <c r="A206" s="151" t="s">
        <v>696</v>
      </c>
      <c r="B206" s="196" t="s">
        <v>70</v>
      </c>
      <c r="C206" s="160" t="s">
        <v>28</v>
      </c>
      <c r="D206" s="197">
        <v>21.6</v>
      </c>
      <c r="E206" s="154"/>
      <c r="F206" s="154"/>
      <c r="G206" s="344"/>
    </row>
    <row r="207" spans="1:7" s="24" customFormat="1" ht="38.25" customHeight="1" x14ac:dyDescent="0.3">
      <c r="A207" s="151" t="s">
        <v>697</v>
      </c>
      <c r="B207" s="198" t="s">
        <v>71</v>
      </c>
      <c r="C207" s="160" t="s">
        <v>28</v>
      </c>
      <c r="D207" s="106">
        <v>16.8</v>
      </c>
      <c r="E207" s="154"/>
      <c r="F207" s="154"/>
      <c r="G207" s="344"/>
    </row>
    <row r="208" spans="1:7" s="24" customFormat="1" ht="39.75" customHeight="1" x14ac:dyDescent="0.3">
      <c r="A208" s="151" t="s">
        <v>698</v>
      </c>
      <c r="B208" s="152" t="s">
        <v>72</v>
      </c>
      <c r="C208" s="199" t="s">
        <v>11</v>
      </c>
      <c r="D208" s="106">
        <v>99.4</v>
      </c>
      <c r="E208" s="153"/>
      <c r="F208" s="154"/>
      <c r="G208" s="344"/>
    </row>
    <row r="209" spans="1:7" s="89" customFormat="1" ht="22.5" customHeight="1" x14ac:dyDescent="0.25">
      <c r="A209" s="151"/>
      <c r="B209" s="194" t="s">
        <v>73</v>
      </c>
      <c r="C209" s="195"/>
      <c r="D209" s="106"/>
      <c r="E209" s="190"/>
      <c r="F209" s="153"/>
      <c r="G209" s="343"/>
    </row>
    <row r="210" spans="1:7" s="89" customFormat="1" ht="45" customHeight="1" x14ac:dyDescent="0.25">
      <c r="A210" s="151" t="s">
        <v>699</v>
      </c>
      <c r="B210" s="12" t="s">
        <v>213</v>
      </c>
      <c r="C210" s="67" t="s">
        <v>11</v>
      </c>
      <c r="D210" s="106">
        <v>60</v>
      </c>
      <c r="E210" s="154"/>
      <c r="F210" s="153"/>
      <c r="G210" s="343"/>
    </row>
    <row r="211" spans="1:7" s="89" customFormat="1" ht="27.75" customHeight="1" x14ac:dyDescent="0.25">
      <c r="A211" s="151"/>
      <c r="B211" s="166" t="s">
        <v>214</v>
      </c>
      <c r="C211" s="166"/>
      <c r="D211" s="200"/>
      <c r="E211" s="201"/>
      <c r="F211" s="153"/>
      <c r="G211" s="343"/>
    </row>
    <row r="212" spans="1:7" s="89" customFormat="1" ht="138.75" customHeight="1" x14ac:dyDescent="0.25">
      <c r="A212" s="151" t="s">
        <v>700</v>
      </c>
      <c r="B212" s="152" t="s">
        <v>25</v>
      </c>
      <c r="C212" s="151" t="s">
        <v>11</v>
      </c>
      <c r="D212" s="202">
        <v>125</v>
      </c>
      <c r="E212" s="154"/>
      <c r="F212" s="153"/>
      <c r="G212" s="343"/>
    </row>
    <row r="213" spans="1:7" s="89" customFormat="1" ht="66" x14ac:dyDescent="0.25">
      <c r="A213" s="151" t="s">
        <v>701</v>
      </c>
      <c r="B213" s="12" t="s">
        <v>556</v>
      </c>
      <c r="C213" s="67" t="s">
        <v>28</v>
      </c>
      <c r="D213" s="202">
        <v>23</v>
      </c>
      <c r="E213" s="154"/>
      <c r="F213" s="153"/>
      <c r="G213" s="343"/>
    </row>
    <row r="214" spans="1:7" s="89" customFormat="1" ht="50.25" customHeight="1" x14ac:dyDescent="0.25">
      <c r="A214" s="151" t="s">
        <v>702</v>
      </c>
      <c r="B214" s="12" t="s">
        <v>215</v>
      </c>
      <c r="C214" s="67" t="s">
        <v>28</v>
      </c>
      <c r="D214" s="202">
        <v>12</v>
      </c>
      <c r="E214" s="154"/>
      <c r="F214" s="153"/>
      <c r="G214" s="343"/>
    </row>
    <row r="215" spans="1:7" s="89" customFormat="1" ht="15" x14ac:dyDescent="0.3">
      <c r="A215" s="151"/>
      <c r="B215" s="195" t="s">
        <v>216</v>
      </c>
      <c r="C215" s="203"/>
      <c r="D215" s="200"/>
      <c r="E215" s="201"/>
      <c r="F215" s="153"/>
      <c r="G215" s="343"/>
    </row>
    <row r="216" spans="1:7" s="87" customFormat="1" ht="59.25" customHeight="1" x14ac:dyDescent="0.25">
      <c r="A216" s="151" t="s">
        <v>703</v>
      </c>
      <c r="B216" s="152" t="s">
        <v>169</v>
      </c>
      <c r="C216" s="162" t="s">
        <v>28</v>
      </c>
      <c r="D216" s="140">
        <v>467</v>
      </c>
      <c r="E216" s="141"/>
      <c r="F216" s="126"/>
      <c r="G216" s="343"/>
    </row>
    <row r="217" spans="1:7" s="24" customFormat="1" ht="54" customHeight="1" x14ac:dyDescent="0.3">
      <c r="A217" s="151" t="s">
        <v>704</v>
      </c>
      <c r="B217" s="198" t="s">
        <v>217</v>
      </c>
      <c r="C217" s="160" t="s">
        <v>28</v>
      </c>
      <c r="D217" s="204">
        <v>5</v>
      </c>
      <c r="E217" s="154"/>
      <c r="F217" s="154"/>
      <c r="G217" s="344"/>
    </row>
    <row r="218" spans="1:7" s="89" customFormat="1" ht="15" x14ac:dyDescent="0.25">
      <c r="A218" s="151"/>
      <c r="B218" s="195" t="s">
        <v>218</v>
      </c>
      <c r="C218" s="205"/>
      <c r="D218" s="200"/>
      <c r="E218" s="201"/>
      <c r="F218" s="153"/>
      <c r="G218" s="343"/>
    </row>
    <row r="219" spans="1:7" s="89" customFormat="1" ht="39.6" x14ac:dyDescent="0.25">
      <c r="A219" s="151" t="s">
        <v>705</v>
      </c>
      <c r="B219" s="12" t="s">
        <v>219</v>
      </c>
      <c r="C219" s="67" t="s">
        <v>220</v>
      </c>
      <c r="D219" s="202">
        <v>100</v>
      </c>
      <c r="E219" s="154"/>
      <c r="F219" s="153"/>
      <c r="G219" s="343"/>
    </row>
    <row r="220" spans="1:7" s="89" customFormat="1" ht="91.2" customHeight="1" x14ac:dyDescent="0.25">
      <c r="A220" s="151" t="s">
        <v>706</v>
      </c>
      <c r="B220" s="12" t="s">
        <v>221</v>
      </c>
      <c r="C220" s="67" t="s">
        <v>220</v>
      </c>
      <c r="D220" s="202">
        <v>100</v>
      </c>
      <c r="E220" s="154"/>
      <c r="F220" s="153"/>
      <c r="G220" s="343"/>
    </row>
    <row r="221" spans="1:7" s="89" customFormat="1" ht="18.75" customHeight="1" x14ac:dyDescent="0.25">
      <c r="A221" s="151"/>
      <c r="B221" s="195" t="s">
        <v>222</v>
      </c>
      <c r="C221" s="205"/>
      <c r="D221" s="200"/>
      <c r="E221" s="201"/>
      <c r="F221" s="153"/>
      <c r="G221" s="343"/>
    </row>
    <row r="222" spans="1:7" s="89" customFormat="1" ht="90.75" customHeight="1" x14ac:dyDescent="0.25">
      <c r="A222" s="151" t="s">
        <v>707</v>
      </c>
      <c r="B222" s="12" t="s">
        <v>223</v>
      </c>
      <c r="C222" s="67" t="s">
        <v>220</v>
      </c>
      <c r="D222" s="202">
        <v>18</v>
      </c>
      <c r="E222" s="154"/>
      <c r="F222" s="153"/>
      <c r="G222" s="343"/>
    </row>
    <row r="223" spans="1:7" s="89" customFormat="1" ht="147.75" customHeight="1" x14ac:dyDescent="0.25">
      <c r="A223" s="151" t="s">
        <v>708</v>
      </c>
      <c r="B223" s="164" t="s">
        <v>224</v>
      </c>
      <c r="C223" s="162" t="s">
        <v>12</v>
      </c>
      <c r="D223" s="202">
        <v>1</v>
      </c>
      <c r="E223" s="133"/>
      <c r="F223" s="126"/>
      <c r="G223" s="343"/>
    </row>
    <row r="224" spans="1:7" s="89" customFormat="1" ht="18" customHeight="1" x14ac:dyDescent="0.25">
      <c r="A224" s="151"/>
      <c r="B224" s="195" t="s">
        <v>225</v>
      </c>
      <c r="C224" s="205"/>
      <c r="D224" s="200"/>
      <c r="E224" s="201"/>
      <c r="F224" s="153"/>
      <c r="G224" s="343"/>
    </row>
    <row r="225" spans="1:7" s="24" customFormat="1" ht="30.75" customHeight="1" x14ac:dyDescent="0.3">
      <c r="A225" s="151" t="s">
        <v>709</v>
      </c>
      <c r="B225" s="193" t="s">
        <v>226</v>
      </c>
      <c r="C225" s="160" t="s">
        <v>46</v>
      </c>
      <c r="D225" s="202">
        <v>99.4</v>
      </c>
      <c r="E225" s="56"/>
      <c r="F225" s="154"/>
      <c r="G225" s="344"/>
    </row>
    <row r="226" spans="1:7" s="89" customFormat="1" ht="26.4" x14ac:dyDescent="0.25">
      <c r="A226" s="151" t="s">
        <v>710</v>
      </c>
      <c r="B226" s="193" t="s">
        <v>227</v>
      </c>
      <c r="C226" s="151" t="s">
        <v>28</v>
      </c>
      <c r="D226" s="202">
        <v>39</v>
      </c>
      <c r="E226" s="154"/>
      <c r="F226" s="153"/>
      <c r="G226" s="343"/>
    </row>
    <row r="227" spans="1:7" s="89" customFormat="1" ht="26.4" x14ac:dyDescent="0.25">
      <c r="A227" s="151" t="s">
        <v>711</v>
      </c>
      <c r="B227" s="193" t="s">
        <v>228</v>
      </c>
      <c r="C227" s="151" t="s">
        <v>28</v>
      </c>
      <c r="D227" s="202">
        <v>15</v>
      </c>
      <c r="E227" s="154"/>
      <c r="F227" s="153"/>
      <c r="G227" s="343"/>
    </row>
    <row r="228" spans="1:7" s="89" customFormat="1" ht="27" customHeight="1" x14ac:dyDescent="0.25">
      <c r="A228" s="151"/>
      <c r="B228" s="166" t="s">
        <v>229</v>
      </c>
      <c r="C228" s="166"/>
      <c r="D228" s="200"/>
      <c r="E228" s="201"/>
      <c r="F228" s="206"/>
      <c r="G228" s="343"/>
    </row>
    <row r="229" spans="1:7" s="24" customFormat="1" ht="24" customHeight="1" x14ac:dyDescent="0.3">
      <c r="A229" s="207"/>
      <c r="B229" s="208" t="s">
        <v>230</v>
      </c>
      <c r="C229" s="209"/>
      <c r="D229" s="210"/>
      <c r="E229" s="211"/>
      <c r="F229" s="209"/>
      <c r="G229" s="344"/>
    </row>
    <row r="230" spans="1:7" s="41" customFormat="1" ht="101.25" customHeight="1" x14ac:dyDescent="0.3">
      <c r="A230" s="151" t="s">
        <v>712</v>
      </c>
      <c r="B230" s="212" t="s">
        <v>49</v>
      </c>
      <c r="C230" s="213" t="s">
        <v>12</v>
      </c>
      <c r="D230" s="214">
        <v>8</v>
      </c>
      <c r="E230" s="215"/>
      <c r="F230" s="154"/>
      <c r="G230" s="344"/>
    </row>
    <row r="231" spans="1:7" s="41" customFormat="1" ht="59.25" customHeight="1" x14ac:dyDescent="0.3">
      <c r="A231" s="151" t="s">
        <v>713</v>
      </c>
      <c r="B231" s="212" t="s">
        <v>50</v>
      </c>
      <c r="C231" s="213" t="s">
        <v>12</v>
      </c>
      <c r="D231" s="214">
        <v>5</v>
      </c>
      <c r="E231" s="215"/>
      <c r="F231" s="154"/>
      <c r="G231" s="344"/>
    </row>
    <row r="232" spans="1:7" s="41" customFormat="1" ht="57" customHeight="1" x14ac:dyDescent="0.3">
      <c r="A232" s="151" t="s">
        <v>714</v>
      </c>
      <c r="B232" s="212" t="s">
        <v>103</v>
      </c>
      <c r="C232" s="213" t="s">
        <v>12</v>
      </c>
      <c r="D232" s="214">
        <v>2</v>
      </c>
      <c r="E232" s="215"/>
      <c r="F232" s="154"/>
      <c r="G232" s="344"/>
    </row>
    <row r="233" spans="1:7" s="41" customFormat="1" ht="50.25" customHeight="1" x14ac:dyDescent="0.3">
      <c r="A233" s="151" t="s">
        <v>715</v>
      </c>
      <c r="B233" s="212" t="s">
        <v>51</v>
      </c>
      <c r="C233" s="213" t="s">
        <v>12</v>
      </c>
      <c r="D233" s="214">
        <v>1</v>
      </c>
      <c r="E233" s="215"/>
      <c r="F233" s="154"/>
      <c r="G233" s="344"/>
    </row>
    <row r="234" spans="1:7" s="41" customFormat="1" ht="71.25" customHeight="1" x14ac:dyDescent="0.3">
      <c r="A234" s="151" t="s">
        <v>716</v>
      </c>
      <c r="B234" s="216" t="s">
        <v>52</v>
      </c>
      <c r="C234" s="213" t="s">
        <v>12</v>
      </c>
      <c r="D234" s="217">
        <v>10</v>
      </c>
      <c r="E234" s="215"/>
      <c r="F234" s="154"/>
      <c r="G234" s="344"/>
    </row>
    <row r="235" spans="1:7" s="41" customFormat="1" ht="66" x14ac:dyDescent="0.3">
      <c r="A235" s="151" t="s">
        <v>717</v>
      </c>
      <c r="B235" s="212" t="s">
        <v>53</v>
      </c>
      <c r="C235" s="213" t="s">
        <v>12</v>
      </c>
      <c r="D235" s="217">
        <v>15</v>
      </c>
      <c r="E235" s="215"/>
      <c r="F235" s="154"/>
      <c r="G235" s="344"/>
    </row>
    <row r="236" spans="1:7" s="41" customFormat="1" ht="60" customHeight="1" x14ac:dyDescent="0.3">
      <c r="A236" s="151" t="s">
        <v>718</v>
      </c>
      <c r="B236" s="212" t="s">
        <v>54</v>
      </c>
      <c r="C236" s="213" t="s">
        <v>12</v>
      </c>
      <c r="D236" s="217">
        <v>5</v>
      </c>
      <c r="E236" s="215"/>
      <c r="F236" s="154"/>
      <c r="G236" s="344"/>
    </row>
    <row r="237" spans="1:7" s="89" customFormat="1" ht="15" x14ac:dyDescent="0.25">
      <c r="A237" s="151"/>
      <c r="B237" s="166" t="s">
        <v>97</v>
      </c>
      <c r="C237" s="166"/>
      <c r="D237" s="200"/>
      <c r="E237" s="201"/>
      <c r="F237" s="166"/>
      <c r="G237" s="343"/>
    </row>
    <row r="238" spans="1:7" s="89" customFormat="1" ht="34.5" customHeight="1" x14ac:dyDescent="0.25">
      <c r="A238" s="151" t="s">
        <v>719</v>
      </c>
      <c r="B238" s="183" t="s">
        <v>231</v>
      </c>
      <c r="C238" s="67" t="s">
        <v>12</v>
      </c>
      <c r="D238" s="202">
        <v>4</v>
      </c>
      <c r="E238" s="218"/>
      <c r="F238" s="153"/>
      <c r="G238" s="343"/>
    </row>
    <row r="239" spans="1:7" s="89" customFormat="1" ht="15" x14ac:dyDescent="0.25">
      <c r="A239" s="151" t="s">
        <v>720</v>
      </c>
      <c r="B239" s="183" t="s">
        <v>232</v>
      </c>
      <c r="C239" s="67" t="s">
        <v>12</v>
      </c>
      <c r="D239" s="202">
        <v>3</v>
      </c>
      <c r="E239" s="218"/>
      <c r="F239" s="153"/>
      <c r="G239" s="343"/>
    </row>
    <row r="240" spans="1:7" s="89" customFormat="1" ht="36.6" customHeight="1" x14ac:dyDescent="0.25">
      <c r="A240" s="151" t="s">
        <v>721</v>
      </c>
      <c r="B240" s="183" t="s">
        <v>233</v>
      </c>
      <c r="C240" s="67" t="s">
        <v>28</v>
      </c>
      <c r="D240" s="202">
        <v>3.3</v>
      </c>
      <c r="E240" s="218"/>
      <c r="F240" s="153"/>
      <c r="G240" s="343"/>
    </row>
    <row r="241" spans="1:7" s="89" customFormat="1" ht="36" customHeight="1" x14ac:dyDescent="0.25">
      <c r="A241" s="151" t="s">
        <v>722</v>
      </c>
      <c r="B241" s="183" t="s">
        <v>234</v>
      </c>
      <c r="C241" s="67" t="s">
        <v>28</v>
      </c>
      <c r="D241" s="202">
        <v>5.7</v>
      </c>
      <c r="E241" s="218"/>
      <c r="F241" s="153"/>
      <c r="G241" s="343"/>
    </row>
    <row r="242" spans="1:7" s="89" customFormat="1" ht="18.899999999999999" customHeight="1" x14ac:dyDescent="0.25">
      <c r="A242" s="151"/>
      <c r="B242" s="166" t="s">
        <v>235</v>
      </c>
      <c r="C242" s="166"/>
      <c r="D242" s="200"/>
      <c r="E242" s="201"/>
      <c r="F242" s="166"/>
      <c r="G242" s="343"/>
    </row>
    <row r="243" spans="1:7" s="89" customFormat="1" ht="60.75" customHeight="1" x14ac:dyDescent="0.25">
      <c r="A243" s="151" t="s">
        <v>723</v>
      </c>
      <c r="B243" s="193" t="s">
        <v>236</v>
      </c>
      <c r="C243" s="151" t="s">
        <v>28</v>
      </c>
      <c r="D243" s="219">
        <v>48</v>
      </c>
      <c r="E243" s="154"/>
      <c r="F243" s="153"/>
      <c r="G243" s="343"/>
    </row>
    <row r="244" spans="1:7" s="89" customFormat="1" ht="53.25" customHeight="1" x14ac:dyDescent="0.25">
      <c r="A244" s="151" t="s">
        <v>724</v>
      </c>
      <c r="B244" s="193" t="s">
        <v>237</v>
      </c>
      <c r="C244" s="151" t="s">
        <v>28</v>
      </c>
      <c r="D244" s="219">
        <v>15</v>
      </c>
      <c r="E244" s="154"/>
      <c r="F244" s="153"/>
      <c r="G244" s="343"/>
    </row>
    <row r="245" spans="1:7" s="89" customFormat="1" ht="24.75" customHeight="1" x14ac:dyDescent="0.25">
      <c r="A245" s="151" t="s">
        <v>725</v>
      </c>
      <c r="B245" s="193" t="s">
        <v>238</v>
      </c>
      <c r="C245" s="151" t="s">
        <v>12</v>
      </c>
      <c r="D245" s="219">
        <v>1</v>
      </c>
      <c r="E245" s="154"/>
      <c r="F245" s="153"/>
      <c r="G245" s="343"/>
    </row>
    <row r="246" spans="1:7" s="89" customFormat="1" ht="17.100000000000001" customHeight="1" x14ac:dyDescent="0.25">
      <c r="A246" s="151"/>
      <c r="B246" s="166" t="s">
        <v>239</v>
      </c>
      <c r="C246" s="166"/>
      <c r="D246" s="220"/>
      <c r="E246" s="195"/>
      <c r="F246" s="166"/>
      <c r="G246" s="343"/>
    </row>
    <row r="247" spans="1:7" s="89" customFormat="1" ht="33.75" customHeight="1" x14ac:dyDescent="0.25">
      <c r="A247" s="151" t="s">
        <v>726</v>
      </c>
      <c r="B247" s="193" t="s">
        <v>240</v>
      </c>
      <c r="C247" s="151" t="s">
        <v>28</v>
      </c>
      <c r="D247" s="219">
        <v>26</v>
      </c>
      <c r="E247" s="154"/>
      <c r="F247" s="153"/>
      <c r="G247" s="343"/>
    </row>
    <row r="248" spans="1:7" s="89" customFormat="1" ht="32.25" customHeight="1" x14ac:dyDescent="0.25">
      <c r="A248" s="151" t="s">
        <v>727</v>
      </c>
      <c r="B248" s="193" t="s">
        <v>241</v>
      </c>
      <c r="C248" s="151" t="s">
        <v>28</v>
      </c>
      <c r="D248" s="219">
        <v>45</v>
      </c>
      <c r="E248" s="154"/>
      <c r="F248" s="153"/>
      <c r="G248" s="343"/>
    </row>
    <row r="249" spans="1:7" s="89" customFormat="1" ht="48" customHeight="1" x14ac:dyDescent="0.25">
      <c r="A249" s="221" t="s">
        <v>728</v>
      </c>
      <c r="B249" s="222" t="s">
        <v>243</v>
      </c>
      <c r="C249" s="223"/>
      <c r="D249" s="224"/>
      <c r="E249" s="225"/>
      <c r="F249" s="226"/>
      <c r="G249" s="343"/>
    </row>
    <row r="250" spans="1:7" s="89" customFormat="1" ht="25.5" customHeight="1" x14ac:dyDescent="0.25">
      <c r="A250" s="151"/>
      <c r="B250" s="166" t="s">
        <v>206</v>
      </c>
      <c r="C250" s="166"/>
      <c r="D250" s="189"/>
      <c r="E250" s="190"/>
      <c r="F250" s="153"/>
      <c r="G250" s="343"/>
    </row>
    <row r="251" spans="1:7" s="89" customFormat="1" ht="22.5" customHeight="1" x14ac:dyDescent="0.25">
      <c r="A251" s="151" t="s">
        <v>729</v>
      </c>
      <c r="B251" s="191" t="s">
        <v>207</v>
      </c>
      <c r="C251" s="151" t="s">
        <v>11</v>
      </c>
      <c r="D251" s="106">
        <v>160</v>
      </c>
      <c r="E251" s="153"/>
      <c r="F251" s="153"/>
      <c r="G251" s="343"/>
    </row>
    <row r="252" spans="1:7" s="89" customFormat="1" ht="15" x14ac:dyDescent="0.25">
      <c r="A252" s="151"/>
      <c r="B252" s="166" t="s">
        <v>59</v>
      </c>
      <c r="C252" s="166"/>
      <c r="D252" s="189"/>
      <c r="E252" s="190"/>
      <c r="F252" s="153"/>
      <c r="G252" s="343"/>
    </row>
    <row r="253" spans="1:7" s="89" customFormat="1" ht="36.75" customHeight="1" x14ac:dyDescent="0.25">
      <c r="A253" s="151" t="s">
        <v>730</v>
      </c>
      <c r="B253" s="193" t="s">
        <v>244</v>
      </c>
      <c r="C253" s="151" t="s">
        <v>209</v>
      </c>
      <c r="D253" s="106">
        <v>29.5</v>
      </c>
      <c r="E253" s="153"/>
      <c r="F253" s="153"/>
      <c r="G253" s="343"/>
    </row>
    <row r="254" spans="1:7" s="89" customFormat="1" ht="39" customHeight="1" x14ac:dyDescent="0.25">
      <c r="A254" s="151" t="s">
        <v>731</v>
      </c>
      <c r="B254" s="193" t="s">
        <v>210</v>
      </c>
      <c r="C254" s="151" t="s">
        <v>209</v>
      </c>
      <c r="D254" s="106">
        <v>6</v>
      </c>
      <c r="E254" s="153"/>
      <c r="F254" s="153"/>
      <c r="G254" s="343"/>
    </row>
    <row r="255" spans="1:7" s="89" customFormat="1" ht="21" customHeight="1" x14ac:dyDescent="0.25">
      <c r="A255" s="151" t="s">
        <v>732</v>
      </c>
      <c r="B255" s="191" t="s">
        <v>211</v>
      </c>
      <c r="C255" s="151" t="s">
        <v>209</v>
      </c>
      <c r="D255" s="106">
        <v>6</v>
      </c>
      <c r="E255" s="153"/>
      <c r="F255" s="153"/>
      <c r="G255" s="343"/>
    </row>
    <row r="256" spans="1:7" s="89" customFormat="1" ht="18" customHeight="1" x14ac:dyDescent="0.25">
      <c r="A256" s="151"/>
      <c r="B256" s="194" t="s">
        <v>212</v>
      </c>
      <c r="C256" s="195"/>
      <c r="D256" s="189"/>
      <c r="E256" s="190"/>
      <c r="F256" s="153"/>
      <c r="G256" s="343"/>
    </row>
    <row r="257" spans="1:7" s="24" customFormat="1" ht="33" customHeight="1" x14ac:dyDescent="0.3">
      <c r="A257" s="151" t="s">
        <v>733</v>
      </c>
      <c r="B257" s="196" t="s">
        <v>69</v>
      </c>
      <c r="C257" s="160" t="s">
        <v>12</v>
      </c>
      <c r="D257" s="106">
        <v>5</v>
      </c>
      <c r="E257" s="154"/>
      <c r="F257" s="154"/>
      <c r="G257" s="344"/>
    </row>
    <row r="258" spans="1:7" s="89" customFormat="1" ht="35.25" customHeight="1" x14ac:dyDescent="0.25">
      <c r="A258" s="151" t="s">
        <v>734</v>
      </c>
      <c r="B258" s="198" t="s">
        <v>68</v>
      </c>
      <c r="C258" s="67" t="s">
        <v>28</v>
      </c>
      <c r="D258" s="106">
        <v>66</v>
      </c>
      <c r="E258" s="154"/>
      <c r="F258" s="153"/>
      <c r="G258" s="343"/>
    </row>
    <row r="259" spans="1:7" s="89" customFormat="1" ht="39" customHeight="1" x14ac:dyDescent="0.25">
      <c r="A259" s="151" t="s">
        <v>735</v>
      </c>
      <c r="B259" s="227" t="s">
        <v>245</v>
      </c>
      <c r="C259" s="67" t="s">
        <v>11</v>
      </c>
      <c r="D259" s="106">
        <v>120</v>
      </c>
      <c r="E259" s="154"/>
      <c r="F259" s="153"/>
      <c r="G259" s="343"/>
    </row>
    <row r="260" spans="1:7" s="89" customFormat="1" ht="18" customHeight="1" x14ac:dyDescent="0.25">
      <c r="A260" s="151"/>
      <c r="B260" s="194" t="s">
        <v>73</v>
      </c>
      <c r="C260" s="195"/>
      <c r="D260" s="189"/>
      <c r="E260" s="190"/>
      <c r="F260" s="153"/>
      <c r="G260" s="343"/>
    </row>
    <row r="261" spans="1:7" s="89" customFormat="1" ht="45" customHeight="1" x14ac:dyDescent="0.25">
      <c r="A261" s="151" t="s">
        <v>736</v>
      </c>
      <c r="B261" s="12" t="s">
        <v>213</v>
      </c>
      <c r="C261" s="67" t="s">
        <v>11</v>
      </c>
      <c r="D261" s="202">
        <v>80</v>
      </c>
      <c r="E261" s="154"/>
      <c r="F261" s="153"/>
      <c r="G261" s="343"/>
    </row>
    <row r="262" spans="1:7" s="89" customFormat="1" ht="15.75" customHeight="1" x14ac:dyDescent="0.25">
      <c r="A262" s="151"/>
      <c r="B262" s="166" t="s">
        <v>214</v>
      </c>
      <c r="C262" s="166"/>
      <c r="D262" s="200"/>
      <c r="E262" s="201"/>
      <c r="F262" s="153"/>
      <c r="G262" s="343"/>
    </row>
    <row r="263" spans="1:7" s="89" customFormat="1" ht="144" customHeight="1" x14ac:dyDescent="0.25">
      <c r="A263" s="151" t="s">
        <v>737</v>
      </c>
      <c r="B263" s="228" t="s">
        <v>25</v>
      </c>
      <c r="C263" s="151" t="s">
        <v>11</v>
      </c>
      <c r="D263" s="202">
        <v>145.80000000000001</v>
      </c>
      <c r="E263" s="154"/>
      <c r="F263" s="153"/>
      <c r="G263" s="343"/>
    </row>
    <row r="264" spans="1:7" s="89" customFormat="1" ht="87.6" customHeight="1" x14ac:dyDescent="0.25">
      <c r="A264" s="151" t="s">
        <v>738</v>
      </c>
      <c r="B264" s="12" t="s">
        <v>557</v>
      </c>
      <c r="C264" s="67" t="s">
        <v>28</v>
      </c>
      <c r="D264" s="202">
        <v>27</v>
      </c>
      <c r="E264" s="154"/>
      <c r="F264" s="153"/>
      <c r="G264" s="343"/>
    </row>
    <row r="265" spans="1:7" s="89" customFormat="1" ht="60.75" customHeight="1" x14ac:dyDescent="0.25">
      <c r="A265" s="151" t="s">
        <v>739</v>
      </c>
      <c r="B265" s="12" t="s">
        <v>215</v>
      </c>
      <c r="C265" s="67" t="s">
        <v>28</v>
      </c>
      <c r="D265" s="202">
        <v>18</v>
      </c>
      <c r="E265" s="154"/>
      <c r="F265" s="153"/>
      <c r="G265" s="343"/>
    </row>
    <row r="266" spans="1:7" s="89" customFormat="1" ht="15" x14ac:dyDescent="0.3">
      <c r="A266" s="151"/>
      <c r="B266" s="195" t="s">
        <v>26</v>
      </c>
      <c r="C266" s="203"/>
      <c r="D266" s="220"/>
      <c r="E266" s="195"/>
      <c r="F266" s="153"/>
      <c r="G266" s="343"/>
    </row>
    <row r="267" spans="1:7" s="2" customFormat="1" ht="52.5" customHeight="1" x14ac:dyDescent="0.3">
      <c r="A267" s="151" t="s">
        <v>740</v>
      </c>
      <c r="B267" s="229" t="s">
        <v>246</v>
      </c>
      <c r="C267" s="151" t="s">
        <v>28</v>
      </c>
      <c r="D267" s="202">
        <f>(12.38*14)</f>
        <v>173.32000000000002</v>
      </c>
      <c r="E267" s="10"/>
      <c r="F267" s="161"/>
      <c r="G267" s="343"/>
    </row>
    <row r="268" spans="1:7" s="24" customFormat="1" ht="54" customHeight="1" x14ac:dyDescent="0.3">
      <c r="A268" s="151" t="s">
        <v>741</v>
      </c>
      <c r="B268" s="198" t="s">
        <v>217</v>
      </c>
      <c r="C268" s="160" t="s">
        <v>28</v>
      </c>
      <c r="D268" s="204">
        <v>5</v>
      </c>
      <c r="E268" s="154"/>
      <c r="F268" s="154"/>
      <c r="G268" s="344"/>
    </row>
    <row r="269" spans="1:7" s="89" customFormat="1" ht="15" x14ac:dyDescent="0.25">
      <c r="A269" s="151"/>
      <c r="B269" s="195" t="s">
        <v>218</v>
      </c>
      <c r="C269" s="205"/>
      <c r="D269" s="200"/>
      <c r="E269" s="201"/>
      <c r="F269" s="153"/>
      <c r="G269" s="343"/>
    </row>
    <row r="270" spans="1:7" s="89" customFormat="1" ht="46.5" customHeight="1" x14ac:dyDescent="0.25">
      <c r="A270" s="151" t="s">
        <v>742</v>
      </c>
      <c r="B270" s="12" t="s">
        <v>219</v>
      </c>
      <c r="C270" s="67" t="s">
        <v>11</v>
      </c>
      <c r="D270" s="202">
        <v>140</v>
      </c>
      <c r="E270" s="154"/>
      <c r="F270" s="153"/>
      <c r="G270" s="343"/>
    </row>
    <row r="271" spans="1:7" s="89" customFormat="1" ht="88.5" customHeight="1" x14ac:dyDescent="0.25">
      <c r="A271" s="151" t="s">
        <v>743</v>
      </c>
      <c r="B271" s="12" t="s">
        <v>221</v>
      </c>
      <c r="C271" s="67" t="s">
        <v>11</v>
      </c>
      <c r="D271" s="202">
        <v>60</v>
      </c>
      <c r="E271" s="154"/>
      <c r="F271" s="153"/>
      <c r="G271" s="343"/>
    </row>
    <row r="272" spans="1:7" s="89" customFormat="1" ht="42.75" customHeight="1" x14ac:dyDescent="0.25">
      <c r="A272" s="151" t="s">
        <v>744</v>
      </c>
      <c r="B272" s="12" t="s">
        <v>247</v>
      </c>
      <c r="C272" s="67" t="s">
        <v>11</v>
      </c>
      <c r="D272" s="202">
        <v>75</v>
      </c>
      <c r="E272" s="154"/>
      <c r="F272" s="153"/>
      <c r="G272" s="343"/>
    </row>
    <row r="273" spans="1:7" s="89" customFormat="1" ht="24" customHeight="1" x14ac:dyDescent="0.25">
      <c r="A273" s="151"/>
      <c r="B273" s="195" t="s">
        <v>248</v>
      </c>
      <c r="C273" s="205"/>
      <c r="D273" s="200"/>
      <c r="E273" s="201"/>
      <c r="F273" s="153"/>
      <c r="G273" s="343"/>
    </row>
    <row r="274" spans="1:7" s="89" customFormat="1" ht="94.5" customHeight="1" x14ac:dyDescent="0.25">
      <c r="A274" s="151" t="s">
        <v>745</v>
      </c>
      <c r="B274" s="12" t="s">
        <v>223</v>
      </c>
      <c r="C274" s="67" t="s">
        <v>11</v>
      </c>
      <c r="D274" s="202">
        <v>21.6</v>
      </c>
      <c r="E274" s="154"/>
      <c r="F274" s="153"/>
      <c r="G274" s="343"/>
    </row>
    <row r="275" spans="1:7" s="89" customFormat="1" ht="15" x14ac:dyDescent="0.25">
      <c r="A275" s="151"/>
      <c r="B275" s="166" t="s">
        <v>249</v>
      </c>
      <c r="C275" s="166"/>
      <c r="D275" s="200"/>
      <c r="E275" s="201"/>
      <c r="F275" s="166"/>
      <c r="G275" s="343"/>
    </row>
    <row r="276" spans="1:7" s="89" customFormat="1" ht="171.6" x14ac:dyDescent="0.25">
      <c r="A276" s="151" t="s">
        <v>746</v>
      </c>
      <c r="B276" s="230" t="s">
        <v>250</v>
      </c>
      <c r="C276" s="231" t="s">
        <v>12</v>
      </c>
      <c r="D276" s="202">
        <v>2</v>
      </c>
      <c r="E276" s="133"/>
      <c r="F276" s="126"/>
      <c r="G276" s="343"/>
    </row>
    <row r="277" spans="1:7" s="89" customFormat="1" ht="145.19999999999999" x14ac:dyDescent="0.25">
      <c r="A277" s="151" t="s">
        <v>747</v>
      </c>
      <c r="B277" s="230" t="s">
        <v>251</v>
      </c>
      <c r="C277" s="231" t="s">
        <v>12</v>
      </c>
      <c r="D277" s="202">
        <v>2</v>
      </c>
      <c r="E277" s="133"/>
      <c r="F277" s="126"/>
      <c r="G277" s="343"/>
    </row>
    <row r="278" spans="1:7" s="89" customFormat="1" ht="145.19999999999999" x14ac:dyDescent="0.25">
      <c r="A278" s="151" t="s">
        <v>748</v>
      </c>
      <c r="B278" s="230" t="s">
        <v>252</v>
      </c>
      <c r="C278" s="231" t="s">
        <v>12</v>
      </c>
      <c r="D278" s="232">
        <v>1</v>
      </c>
      <c r="E278" s="133"/>
      <c r="F278" s="126"/>
      <c r="G278" s="343"/>
    </row>
    <row r="279" spans="1:7" s="89" customFormat="1" ht="15" x14ac:dyDescent="0.25">
      <c r="A279" s="171"/>
      <c r="B279" s="233" t="s">
        <v>253</v>
      </c>
      <c r="C279" s="151"/>
      <c r="D279" s="234"/>
      <c r="E279" s="235"/>
      <c r="F279" s="153"/>
      <c r="G279" s="343"/>
    </row>
    <row r="280" spans="1:7" s="89" customFormat="1" ht="50.25" customHeight="1" x14ac:dyDescent="0.25">
      <c r="A280" s="151" t="s">
        <v>749</v>
      </c>
      <c r="B280" s="193" t="s">
        <v>254</v>
      </c>
      <c r="C280" s="151" t="s">
        <v>46</v>
      </c>
      <c r="D280" s="232">
        <v>58</v>
      </c>
      <c r="E280" s="153"/>
      <c r="F280" s="153"/>
      <c r="G280" s="343"/>
    </row>
    <row r="281" spans="1:7" s="89" customFormat="1" ht="15" x14ac:dyDescent="0.25">
      <c r="A281" s="151"/>
      <c r="B281" s="195" t="s">
        <v>225</v>
      </c>
      <c r="C281" s="205"/>
      <c r="D281" s="200"/>
      <c r="E281" s="201"/>
      <c r="F281" s="153"/>
      <c r="G281" s="343"/>
    </row>
    <row r="282" spans="1:7" s="24" customFormat="1" ht="50.25" customHeight="1" x14ac:dyDescent="0.3">
      <c r="A282" s="151" t="s">
        <v>750</v>
      </c>
      <c r="B282" s="193" t="s">
        <v>255</v>
      </c>
      <c r="C282" s="67" t="s">
        <v>11</v>
      </c>
      <c r="D282" s="202">
        <v>120</v>
      </c>
      <c r="E282" s="56"/>
      <c r="F282" s="154"/>
      <c r="G282" s="344"/>
    </row>
    <row r="283" spans="1:7" s="89" customFormat="1" ht="33" customHeight="1" x14ac:dyDescent="0.25">
      <c r="A283" s="151" t="s">
        <v>751</v>
      </c>
      <c r="B283" s="193" t="s">
        <v>228</v>
      </c>
      <c r="C283" s="151" t="s">
        <v>28</v>
      </c>
      <c r="D283" s="202">
        <v>31</v>
      </c>
      <c r="E283" s="154"/>
      <c r="F283" s="153"/>
      <c r="G283" s="343"/>
    </row>
    <row r="284" spans="1:7" s="89" customFormat="1" ht="41.25" customHeight="1" x14ac:dyDescent="0.25">
      <c r="A284" s="151" t="s">
        <v>752</v>
      </c>
      <c r="B284" s="193" t="s">
        <v>227</v>
      </c>
      <c r="C284" s="151" t="s">
        <v>28</v>
      </c>
      <c r="D284" s="106">
        <v>73</v>
      </c>
      <c r="E284" s="153"/>
      <c r="F284" s="153"/>
      <c r="G284" s="343"/>
    </row>
    <row r="285" spans="1:7" s="89" customFormat="1" ht="24" customHeight="1" x14ac:dyDescent="0.25">
      <c r="A285" s="151"/>
      <c r="B285" s="166" t="s">
        <v>256</v>
      </c>
      <c r="C285" s="166"/>
      <c r="D285" s="200"/>
      <c r="E285" s="201"/>
      <c r="F285" s="166"/>
      <c r="G285" s="343"/>
    </row>
    <row r="286" spans="1:7" s="89" customFormat="1" ht="59.25" customHeight="1" x14ac:dyDescent="0.25">
      <c r="A286" s="151" t="s">
        <v>753</v>
      </c>
      <c r="B286" s="227" t="s">
        <v>257</v>
      </c>
      <c r="C286" s="182" t="s">
        <v>12</v>
      </c>
      <c r="D286" s="202">
        <v>15</v>
      </c>
      <c r="E286" s="154"/>
      <c r="F286" s="153"/>
      <c r="G286" s="343"/>
    </row>
    <row r="287" spans="1:7" s="89" customFormat="1" ht="44.25" customHeight="1" x14ac:dyDescent="0.25">
      <c r="A287" s="151" t="s">
        <v>754</v>
      </c>
      <c r="B287" s="227" t="s">
        <v>258</v>
      </c>
      <c r="C287" s="182" t="s">
        <v>12</v>
      </c>
      <c r="D287" s="202">
        <v>4</v>
      </c>
      <c r="E287" s="154"/>
      <c r="F287" s="153"/>
      <c r="G287" s="343"/>
    </row>
    <row r="288" spans="1:7" s="89" customFormat="1" ht="39.6" x14ac:dyDescent="0.25">
      <c r="A288" s="151" t="s">
        <v>755</v>
      </c>
      <c r="B288" s="236" t="s">
        <v>259</v>
      </c>
      <c r="C288" s="182" t="s">
        <v>12</v>
      </c>
      <c r="D288" s="202">
        <v>2</v>
      </c>
      <c r="E288" s="154"/>
      <c r="F288" s="153"/>
      <c r="G288" s="343"/>
    </row>
    <row r="289" spans="1:7" s="89" customFormat="1" ht="72.75" customHeight="1" x14ac:dyDescent="0.25">
      <c r="A289" s="151" t="s">
        <v>756</v>
      </c>
      <c r="B289" s="227" t="s">
        <v>260</v>
      </c>
      <c r="C289" s="182" t="s">
        <v>12</v>
      </c>
      <c r="D289" s="202">
        <v>2</v>
      </c>
      <c r="E289" s="154"/>
      <c r="F289" s="153"/>
      <c r="G289" s="343"/>
    </row>
    <row r="290" spans="1:7" s="89" customFormat="1" ht="26.4" x14ac:dyDescent="0.25">
      <c r="A290" s="151" t="s">
        <v>757</v>
      </c>
      <c r="B290" s="236" t="s">
        <v>261</v>
      </c>
      <c r="C290" s="182" t="s">
        <v>12</v>
      </c>
      <c r="D290" s="202">
        <v>2</v>
      </c>
      <c r="E290" s="154"/>
      <c r="F290" s="153"/>
      <c r="G290" s="343"/>
    </row>
    <row r="291" spans="1:7" s="89" customFormat="1" ht="15" x14ac:dyDescent="0.25">
      <c r="A291" s="151" t="s">
        <v>758</v>
      </c>
      <c r="B291" s="236" t="s">
        <v>262</v>
      </c>
      <c r="C291" s="182" t="s">
        <v>12</v>
      </c>
      <c r="D291" s="202">
        <v>15</v>
      </c>
      <c r="E291" s="154"/>
      <c r="F291" s="153"/>
      <c r="G291" s="343"/>
    </row>
    <row r="292" spans="1:7" s="89" customFormat="1" ht="15" x14ac:dyDescent="0.25">
      <c r="A292" s="151" t="s">
        <v>759</v>
      </c>
      <c r="B292" s="236" t="s">
        <v>263</v>
      </c>
      <c r="C292" s="182" t="s">
        <v>12</v>
      </c>
      <c r="D292" s="202">
        <v>3</v>
      </c>
      <c r="E292" s="154"/>
      <c r="F292" s="153"/>
      <c r="G292" s="343"/>
    </row>
    <row r="293" spans="1:7" s="89" customFormat="1" ht="15" x14ac:dyDescent="0.25">
      <c r="A293" s="151" t="s">
        <v>760</v>
      </c>
      <c r="B293" s="236" t="s">
        <v>264</v>
      </c>
      <c r="C293" s="182" t="s">
        <v>12</v>
      </c>
      <c r="D293" s="202">
        <v>15</v>
      </c>
      <c r="E293" s="154"/>
      <c r="F293" s="153"/>
      <c r="G293" s="343"/>
    </row>
    <row r="294" spans="1:7" s="89" customFormat="1" ht="29.25" customHeight="1" x14ac:dyDescent="0.25">
      <c r="A294" s="151" t="s">
        <v>761</v>
      </c>
      <c r="B294" s="227" t="s">
        <v>265</v>
      </c>
      <c r="C294" s="182" t="s">
        <v>12</v>
      </c>
      <c r="D294" s="202">
        <v>10</v>
      </c>
      <c r="E294" s="154"/>
      <c r="F294" s="153"/>
      <c r="G294" s="343"/>
    </row>
    <row r="295" spans="1:7" s="89" customFormat="1" ht="39.6" x14ac:dyDescent="0.25">
      <c r="A295" s="151" t="s">
        <v>762</v>
      </c>
      <c r="B295" s="236" t="s">
        <v>266</v>
      </c>
      <c r="C295" s="182" t="s">
        <v>12</v>
      </c>
      <c r="D295" s="202">
        <v>1</v>
      </c>
      <c r="E295" s="154"/>
      <c r="F295" s="153"/>
      <c r="G295" s="343"/>
    </row>
    <row r="296" spans="1:7" s="89" customFormat="1" ht="18.899999999999999" customHeight="1" x14ac:dyDescent="0.25">
      <c r="A296" s="151"/>
      <c r="B296" s="166" t="s">
        <v>235</v>
      </c>
      <c r="C296" s="166"/>
      <c r="D296" s="200"/>
      <c r="E296" s="201"/>
      <c r="F296" s="166"/>
      <c r="G296" s="343"/>
    </row>
    <row r="297" spans="1:7" s="89" customFormat="1" ht="63" customHeight="1" x14ac:dyDescent="0.25">
      <c r="A297" s="151" t="s">
        <v>763</v>
      </c>
      <c r="B297" s="193" t="s">
        <v>236</v>
      </c>
      <c r="C297" s="151" t="s">
        <v>28</v>
      </c>
      <c r="D297" s="219">
        <v>48</v>
      </c>
      <c r="E297" s="154"/>
      <c r="F297" s="153"/>
      <c r="G297" s="343"/>
    </row>
    <row r="298" spans="1:7" s="89" customFormat="1" ht="60" customHeight="1" x14ac:dyDescent="0.25">
      <c r="A298" s="151" t="s">
        <v>764</v>
      </c>
      <c r="B298" s="193" t="s">
        <v>237</v>
      </c>
      <c r="C298" s="151" t="s">
        <v>28</v>
      </c>
      <c r="D298" s="219">
        <v>15</v>
      </c>
      <c r="E298" s="154"/>
      <c r="F298" s="153"/>
      <c r="G298" s="343"/>
    </row>
    <row r="299" spans="1:7" s="89" customFormat="1" ht="43.5" customHeight="1" x14ac:dyDescent="0.25">
      <c r="A299" s="151" t="s">
        <v>765</v>
      </c>
      <c r="B299" s="193" t="s">
        <v>267</v>
      </c>
      <c r="C299" s="151" t="s">
        <v>12</v>
      </c>
      <c r="D299" s="219">
        <v>1</v>
      </c>
      <c r="E299" s="154"/>
      <c r="F299" s="153"/>
      <c r="G299" s="343"/>
    </row>
    <row r="300" spans="1:7" s="89" customFormat="1" ht="17.100000000000001" customHeight="1" x14ac:dyDescent="0.25">
      <c r="A300" s="171"/>
      <c r="B300" s="166" t="s">
        <v>239</v>
      </c>
      <c r="C300" s="166"/>
      <c r="D300" s="220"/>
      <c r="E300" s="195"/>
      <c r="F300" s="166"/>
      <c r="G300" s="343"/>
    </row>
    <row r="301" spans="1:7" s="89" customFormat="1" ht="39" customHeight="1" x14ac:dyDescent="0.25">
      <c r="A301" s="151" t="s">
        <v>766</v>
      </c>
      <c r="B301" s="193" t="s">
        <v>240</v>
      </c>
      <c r="C301" s="151" t="s">
        <v>28</v>
      </c>
      <c r="D301" s="219">
        <v>26</v>
      </c>
      <c r="E301" s="153"/>
      <c r="F301" s="153"/>
      <c r="G301" s="343"/>
    </row>
    <row r="302" spans="1:7" s="89" customFormat="1" ht="36.75" customHeight="1" x14ac:dyDescent="0.25">
      <c r="A302" s="151" t="s">
        <v>767</v>
      </c>
      <c r="B302" s="193" t="s">
        <v>241</v>
      </c>
      <c r="C302" s="151" t="s">
        <v>28</v>
      </c>
      <c r="D302" s="219">
        <v>45</v>
      </c>
      <c r="E302" s="154"/>
      <c r="F302" s="153"/>
      <c r="G302" s="343"/>
    </row>
    <row r="303" spans="1:7" s="89" customFormat="1" ht="30.75" customHeight="1" x14ac:dyDescent="0.25">
      <c r="A303" s="151"/>
      <c r="B303" s="166" t="s">
        <v>229</v>
      </c>
      <c r="C303" s="166"/>
      <c r="D303" s="200"/>
      <c r="E303" s="201"/>
      <c r="F303" s="206"/>
      <c r="G303" s="343"/>
    </row>
    <row r="304" spans="1:7" s="89" customFormat="1" ht="88.5" customHeight="1" x14ac:dyDescent="0.25">
      <c r="A304" s="151" t="s">
        <v>768</v>
      </c>
      <c r="B304" s="193" t="s">
        <v>268</v>
      </c>
      <c r="C304" s="151" t="s">
        <v>12</v>
      </c>
      <c r="D304" s="202">
        <v>14</v>
      </c>
      <c r="E304" s="154"/>
      <c r="F304" s="153"/>
      <c r="G304" s="343"/>
    </row>
    <row r="305" spans="1:7" s="41" customFormat="1" ht="69" customHeight="1" x14ac:dyDescent="0.3">
      <c r="A305" s="151" t="s">
        <v>769</v>
      </c>
      <c r="B305" s="212" t="s">
        <v>103</v>
      </c>
      <c r="C305" s="213" t="s">
        <v>12</v>
      </c>
      <c r="D305" s="202">
        <v>1</v>
      </c>
      <c r="E305" s="215"/>
      <c r="F305" s="154"/>
      <c r="G305" s="344"/>
    </row>
    <row r="306" spans="1:7" s="89" customFormat="1" ht="75.75" customHeight="1" x14ac:dyDescent="0.25">
      <c r="A306" s="151" t="s">
        <v>770</v>
      </c>
      <c r="B306" s="193" t="s">
        <v>269</v>
      </c>
      <c r="C306" s="151" t="s">
        <v>12</v>
      </c>
      <c r="D306" s="202">
        <v>6</v>
      </c>
      <c r="E306" s="218"/>
      <c r="F306" s="153"/>
      <c r="G306" s="343"/>
    </row>
    <row r="307" spans="1:7" s="41" customFormat="1" ht="54.75" customHeight="1" x14ac:dyDescent="0.3">
      <c r="A307" s="151" t="s">
        <v>771</v>
      </c>
      <c r="B307" s="212" t="s">
        <v>51</v>
      </c>
      <c r="C307" s="213" t="s">
        <v>12</v>
      </c>
      <c r="D307" s="202">
        <v>1</v>
      </c>
      <c r="E307" s="215"/>
      <c r="F307" s="154"/>
      <c r="G307" s="344"/>
    </row>
    <row r="308" spans="1:7" s="89" customFormat="1" ht="47.25" customHeight="1" x14ac:dyDescent="0.25">
      <c r="A308" s="221">
        <v>2.5</v>
      </c>
      <c r="B308" s="222" t="s">
        <v>270</v>
      </c>
      <c r="C308" s="223"/>
      <c r="D308" s="224"/>
      <c r="E308" s="225"/>
      <c r="F308" s="237"/>
      <c r="G308" s="352"/>
    </row>
    <row r="309" spans="1:7" s="2" customFormat="1" ht="20.25" customHeight="1" x14ac:dyDescent="0.3">
      <c r="A309" s="238"/>
      <c r="B309" s="239" t="s">
        <v>104</v>
      </c>
      <c r="C309" s="240"/>
      <c r="D309" s="202"/>
      <c r="E309" s="61"/>
      <c r="F309" s="161"/>
      <c r="G309" s="343"/>
    </row>
    <row r="310" spans="1:7" s="2" customFormat="1" ht="24.75" customHeight="1" x14ac:dyDescent="0.3">
      <c r="A310" s="241" t="s">
        <v>772</v>
      </c>
      <c r="B310" s="193" t="s">
        <v>207</v>
      </c>
      <c r="C310" s="151" t="s">
        <v>11</v>
      </c>
      <c r="D310" s="202">
        <v>242</v>
      </c>
      <c r="E310" s="56"/>
      <c r="F310" s="161"/>
      <c r="G310" s="343"/>
    </row>
    <row r="311" spans="1:7" s="2" customFormat="1" ht="21.75" customHeight="1" x14ac:dyDescent="0.3">
      <c r="A311" s="238"/>
      <c r="B311" s="239" t="s">
        <v>107</v>
      </c>
      <c r="C311" s="242" t="s">
        <v>272</v>
      </c>
      <c r="D311" s="202"/>
      <c r="E311" s="243"/>
      <c r="F311" s="244"/>
      <c r="G311" s="343"/>
    </row>
    <row r="312" spans="1:7" s="2" customFormat="1" ht="33" customHeight="1" x14ac:dyDescent="0.3">
      <c r="A312" s="241" t="s">
        <v>773</v>
      </c>
      <c r="B312" s="245" t="s">
        <v>109</v>
      </c>
      <c r="C312" s="246" t="s">
        <v>110</v>
      </c>
      <c r="D312" s="202">
        <f>ROUND((0.85*0.4*(28.9+6.5)),2)</f>
        <v>12.04</v>
      </c>
      <c r="E312" s="247"/>
      <c r="F312" s="161"/>
      <c r="G312" s="343"/>
    </row>
    <row r="313" spans="1:7" s="2" customFormat="1" ht="27.75" customHeight="1" x14ac:dyDescent="0.3">
      <c r="A313" s="241" t="s">
        <v>774</v>
      </c>
      <c r="B313" s="248" t="s">
        <v>114</v>
      </c>
      <c r="C313" s="246" t="s">
        <v>110</v>
      </c>
      <c r="D313" s="202">
        <f>ROUND((0.4*0.25*(28.9+6.5)),2)</f>
        <v>3.54</v>
      </c>
      <c r="E313" s="247"/>
      <c r="F313" s="161"/>
      <c r="G313" s="343"/>
    </row>
    <row r="314" spans="1:7" s="2" customFormat="1" ht="31.5" customHeight="1" x14ac:dyDescent="0.3">
      <c r="A314" s="241" t="s">
        <v>775</v>
      </c>
      <c r="B314" s="248" t="s">
        <v>275</v>
      </c>
      <c r="C314" s="246" t="s">
        <v>110</v>
      </c>
      <c r="D314" s="202">
        <f>ROUND((0.2*0.4*(28.9+6.5)),2)</f>
        <v>2.83</v>
      </c>
      <c r="E314" s="247"/>
      <c r="F314" s="161"/>
      <c r="G314" s="343"/>
    </row>
    <row r="315" spans="1:7" s="2" customFormat="1" ht="24.75" customHeight="1" x14ac:dyDescent="0.3">
      <c r="A315" s="241" t="s">
        <v>776</v>
      </c>
      <c r="B315" s="248" t="s">
        <v>19</v>
      </c>
      <c r="C315" s="246" t="s">
        <v>110</v>
      </c>
      <c r="D315" s="202">
        <f>ROUND(+D312*1.3,2)</f>
        <v>15.65</v>
      </c>
      <c r="E315" s="247"/>
      <c r="F315" s="249"/>
      <c r="G315" s="343"/>
    </row>
    <row r="316" spans="1:7" s="24" customFormat="1" ht="23.25" customHeight="1" x14ac:dyDescent="0.3">
      <c r="A316" s="207"/>
      <c r="B316" s="172" t="s">
        <v>67</v>
      </c>
      <c r="C316" s="250"/>
      <c r="D316" s="202"/>
      <c r="E316" s="251"/>
      <c r="F316" s="252"/>
      <c r="G316" s="343"/>
    </row>
    <row r="317" spans="1:7" s="24" customFormat="1" ht="42" customHeight="1" x14ac:dyDescent="0.3">
      <c r="A317" s="241" t="s">
        <v>777</v>
      </c>
      <c r="B317" s="198" t="s">
        <v>68</v>
      </c>
      <c r="C317" s="160" t="s">
        <v>28</v>
      </c>
      <c r="D317" s="202">
        <f>7.55+7.55+7.55+7.55+9.85+9.85+9.85+5.25</f>
        <v>65</v>
      </c>
      <c r="E317" s="154"/>
      <c r="F317" s="153"/>
      <c r="G317" s="343"/>
    </row>
    <row r="318" spans="1:7" s="24" customFormat="1" ht="39.75" customHeight="1" x14ac:dyDescent="0.3">
      <c r="A318" s="241" t="s">
        <v>778</v>
      </c>
      <c r="B318" s="198" t="s">
        <v>69</v>
      </c>
      <c r="C318" s="160" t="s">
        <v>12</v>
      </c>
      <c r="D318" s="202">
        <v>10</v>
      </c>
      <c r="E318" s="154"/>
      <c r="F318" s="153"/>
      <c r="G318" s="343"/>
    </row>
    <row r="319" spans="1:7" s="24" customFormat="1" ht="36.75" customHeight="1" x14ac:dyDescent="0.3">
      <c r="A319" s="241" t="s">
        <v>779</v>
      </c>
      <c r="B319" s="198" t="s">
        <v>70</v>
      </c>
      <c r="C319" s="160" t="s">
        <v>28</v>
      </c>
      <c r="D319" s="202">
        <f>7.6*4</f>
        <v>30.4</v>
      </c>
      <c r="E319" s="154"/>
      <c r="F319" s="153"/>
      <c r="G319" s="343"/>
    </row>
    <row r="320" spans="1:7" s="24" customFormat="1" ht="36.75" customHeight="1" x14ac:dyDescent="0.3">
      <c r="A320" s="241" t="s">
        <v>780</v>
      </c>
      <c r="B320" s="198" t="s">
        <v>71</v>
      </c>
      <c r="C320" s="160" t="s">
        <v>28</v>
      </c>
      <c r="D320" s="202">
        <v>34.4</v>
      </c>
      <c r="E320" s="154"/>
      <c r="F320" s="153"/>
      <c r="G320" s="343"/>
    </row>
    <row r="321" spans="1:7" s="2" customFormat="1" ht="43.5" customHeight="1" x14ac:dyDescent="0.3">
      <c r="A321" s="241" t="s">
        <v>781</v>
      </c>
      <c r="B321" s="229" t="s">
        <v>277</v>
      </c>
      <c r="C321" s="151" t="s">
        <v>11</v>
      </c>
      <c r="D321" s="202">
        <v>161.9</v>
      </c>
      <c r="E321" s="56"/>
      <c r="F321" s="161"/>
      <c r="G321" s="343"/>
    </row>
    <row r="322" spans="1:7" s="2" customFormat="1" ht="84" customHeight="1" x14ac:dyDescent="0.3">
      <c r="A322" s="241" t="s">
        <v>782</v>
      </c>
      <c r="B322" s="152" t="s">
        <v>278</v>
      </c>
      <c r="C322" s="151" t="s">
        <v>11</v>
      </c>
      <c r="D322" s="202">
        <f>5*0.6</f>
        <v>3</v>
      </c>
      <c r="E322" s="56"/>
      <c r="F322" s="161"/>
      <c r="G322" s="343"/>
    </row>
    <row r="323" spans="1:7" s="2" customFormat="1" ht="84" customHeight="1" x14ac:dyDescent="0.3">
      <c r="A323" s="241" t="s">
        <v>783</v>
      </c>
      <c r="B323" s="152" t="s">
        <v>279</v>
      </c>
      <c r="C323" s="151" t="s">
        <v>11</v>
      </c>
      <c r="D323" s="202">
        <f>0.6*0.6</f>
        <v>0.36</v>
      </c>
      <c r="E323" s="56"/>
      <c r="F323" s="161"/>
      <c r="G323" s="343"/>
    </row>
    <row r="324" spans="1:7" s="2" customFormat="1" ht="22.5" customHeight="1" x14ac:dyDescent="0.3">
      <c r="A324" s="238"/>
      <c r="B324" s="239" t="s">
        <v>116</v>
      </c>
      <c r="C324" s="244" t="s">
        <v>272</v>
      </c>
      <c r="D324" s="202"/>
      <c r="E324" s="253"/>
      <c r="F324" s="244"/>
      <c r="G324" s="343"/>
    </row>
    <row r="325" spans="1:7" s="2" customFormat="1" ht="48.75" customHeight="1" x14ac:dyDescent="0.3">
      <c r="A325" s="241" t="s">
        <v>784</v>
      </c>
      <c r="B325" s="193" t="s">
        <v>276</v>
      </c>
      <c r="C325" s="151" t="s">
        <v>11</v>
      </c>
      <c r="D325" s="202">
        <v>206</v>
      </c>
      <c r="E325" s="56"/>
      <c r="F325" s="161"/>
      <c r="G325" s="343"/>
    </row>
    <row r="326" spans="1:7" s="2" customFormat="1" ht="76.8" customHeight="1" x14ac:dyDescent="0.3">
      <c r="A326" s="241" t="s">
        <v>785</v>
      </c>
      <c r="B326" s="152" t="s">
        <v>280</v>
      </c>
      <c r="C326" s="151" t="s">
        <v>12</v>
      </c>
      <c r="D326" s="202">
        <v>1</v>
      </c>
      <c r="E326" s="10"/>
      <c r="F326" s="161"/>
      <c r="G326" s="343"/>
    </row>
    <row r="327" spans="1:7" s="2" customFormat="1" ht="30.75" customHeight="1" x14ac:dyDescent="0.3">
      <c r="A327" s="238"/>
      <c r="B327" s="244" t="s">
        <v>127</v>
      </c>
      <c r="C327" s="244" t="s">
        <v>272</v>
      </c>
      <c r="D327" s="202"/>
      <c r="E327" s="243"/>
      <c r="F327" s="244"/>
      <c r="G327" s="343"/>
    </row>
    <row r="328" spans="1:7" s="2" customFormat="1" ht="42" customHeight="1" x14ac:dyDescent="0.3">
      <c r="A328" s="241" t="s">
        <v>786</v>
      </c>
      <c r="B328" s="254" t="s">
        <v>281</v>
      </c>
      <c r="C328" s="255" t="s">
        <v>12</v>
      </c>
      <c r="D328" s="202">
        <v>6</v>
      </c>
      <c r="E328" s="10"/>
      <c r="F328" s="161"/>
      <c r="G328" s="343"/>
    </row>
    <row r="329" spans="1:7" s="2" customFormat="1" ht="52.5" customHeight="1" x14ac:dyDescent="0.3">
      <c r="A329" s="241" t="s">
        <v>787</v>
      </c>
      <c r="B329" s="229" t="s">
        <v>282</v>
      </c>
      <c r="C329" s="151" t="s">
        <v>28</v>
      </c>
      <c r="D329" s="202">
        <v>30</v>
      </c>
      <c r="E329" s="10"/>
      <c r="F329" s="161"/>
      <c r="G329" s="343"/>
    </row>
    <row r="330" spans="1:7" s="2" customFormat="1" ht="52.5" customHeight="1" x14ac:dyDescent="0.3">
      <c r="A330" s="241" t="s">
        <v>788</v>
      </c>
      <c r="B330" s="229" t="s">
        <v>246</v>
      </c>
      <c r="C330" s="151" t="s">
        <v>28</v>
      </c>
      <c r="D330" s="202">
        <f>(13*20)+18</f>
        <v>278</v>
      </c>
      <c r="E330" s="10"/>
      <c r="F330" s="161"/>
      <c r="G330" s="343"/>
    </row>
    <row r="331" spans="1:7" s="2" customFormat="1" ht="39.75" customHeight="1" x14ac:dyDescent="0.3">
      <c r="A331" s="241" t="s">
        <v>789</v>
      </c>
      <c r="B331" s="229" t="s">
        <v>283</v>
      </c>
      <c r="C331" s="151" t="s">
        <v>12</v>
      </c>
      <c r="D331" s="202">
        <v>3</v>
      </c>
      <c r="E331" s="10"/>
      <c r="F331" s="161"/>
      <c r="G331" s="343"/>
    </row>
    <row r="332" spans="1:7" s="2" customFormat="1" ht="136.5" customHeight="1" x14ac:dyDescent="0.3">
      <c r="A332" s="241" t="s">
        <v>790</v>
      </c>
      <c r="B332" s="152" t="s">
        <v>563</v>
      </c>
      <c r="C332" s="151" t="s">
        <v>11</v>
      </c>
      <c r="D332" s="202">
        <v>243</v>
      </c>
      <c r="E332" s="159"/>
      <c r="F332" s="161"/>
      <c r="G332" s="343"/>
    </row>
    <row r="333" spans="1:7" s="2" customFormat="1" ht="87.6" customHeight="1" x14ac:dyDescent="0.3">
      <c r="A333" s="241" t="s">
        <v>791</v>
      </c>
      <c r="B333" s="12" t="s">
        <v>558</v>
      </c>
      <c r="C333" s="67" t="s">
        <v>28</v>
      </c>
      <c r="D333" s="202">
        <v>36</v>
      </c>
      <c r="E333" s="153"/>
      <c r="F333" s="161"/>
      <c r="G333" s="343"/>
    </row>
    <row r="334" spans="1:7" s="2" customFormat="1" ht="66.75" customHeight="1" x14ac:dyDescent="0.3">
      <c r="A334" s="241" t="s">
        <v>792</v>
      </c>
      <c r="B334" s="254" t="s">
        <v>284</v>
      </c>
      <c r="C334" s="255" t="s">
        <v>28</v>
      </c>
      <c r="D334" s="202">
        <v>25</v>
      </c>
      <c r="E334" s="159"/>
      <c r="F334" s="161"/>
      <c r="G334" s="343"/>
    </row>
    <row r="335" spans="1:7" s="2" customFormat="1" ht="15" x14ac:dyDescent="0.3">
      <c r="A335" s="238"/>
      <c r="B335" s="244" t="s">
        <v>137</v>
      </c>
      <c r="C335" s="244" t="s">
        <v>272</v>
      </c>
      <c r="D335" s="202"/>
      <c r="E335" s="243"/>
      <c r="F335" s="244"/>
      <c r="G335" s="343"/>
    </row>
    <row r="336" spans="1:7" s="2" customFormat="1" ht="26.4" x14ac:dyDescent="0.3">
      <c r="A336" s="241" t="s">
        <v>793</v>
      </c>
      <c r="B336" s="12" t="s">
        <v>285</v>
      </c>
      <c r="C336" s="151" t="s">
        <v>11</v>
      </c>
      <c r="D336" s="202">
        <v>300</v>
      </c>
      <c r="E336" s="141"/>
      <c r="F336" s="256"/>
      <c r="G336" s="343"/>
    </row>
    <row r="337" spans="1:7" s="2" customFormat="1" ht="15" x14ac:dyDescent="0.3">
      <c r="A337" s="241" t="s">
        <v>794</v>
      </c>
      <c r="B337" s="191" t="s">
        <v>286</v>
      </c>
      <c r="C337" s="151" t="s">
        <v>11</v>
      </c>
      <c r="D337" s="202">
        <v>270</v>
      </c>
      <c r="E337" s="141"/>
      <c r="F337" s="256"/>
      <c r="G337" s="343"/>
    </row>
    <row r="338" spans="1:7" s="2" customFormat="1" ht="81.75" customHeight="1" x14ac:dyDescent="0.3">
      <c r="A338" s="241" t="s">
        <v>795</v>
      </c>
      <c r="B338" s="191" t="s">
        <v>176</v>
      </c>
      <c r="C338" s="151" t="s">
        <v>11</v>
      </c>
      <c r="D338" s="202">
        <v>270</v>
      </c>
      <c r="E338" s="141"/>
      <c r="F338" s="256"/>
      <c r="G338" s="343"/>
    </row>
    <row r="339" spans="1:7" s="2" customFormat="1" ht="39.6" x14ac:dyDescent="0.3">
      <c r="A339" s="241" t="s">
        <v>796</v>
      </c>
      <c r="B339" s="191" t="s">
        <v>177</v>
      </c>
      <c r="C339" s="151" t="s">
        <v>11</v>
      </c>
      <c r="D339" s="202">
        <v>300</v>
      </c>
      <c r="E339" s="141"/>
      <c r="F339" s="256"/>
      <c r="G339" s="343"/>
    </row>
    <row r="340" spans="1:7" s="2" customFormat="1" ht="49.5" customHeight="1" x14ac:dyDescent="0.3">
      <c r="A340" s="241" t="s">
        <v>797</v>
      </c>
      <c r="B340" s="152" t="s">
        <v>287</v>
      </c>
      <c r="C340" s="151" t="s">
        <v>11</v>
      </c>
      <c r="D340" s="202">
        <v>30</v>
      </c>
      <c r="E340" s="56"/>
      <c r="F340" s="161"/>
      <c r="G340" s="343"/>
    </row>
    <row r="341" spans="1:7" s="2" customFormat="1" ht="51.75" customHeight="1" x14ac:dyDescent="0.3">
      <c r="A341" s="241" t="s">
        <v>798</v>
      </c>
      <c r="B341" s="254" t="s">
        <v>288</v>
      </c>
      <c r="C341" s="151" t="s">
        <v>11</v>
      </c>
      <c r="D341" s="202">
        <v>162</v>
      </c>
      <c r="E341" s="159"/>
      <c r="F341" s="249"/>
      <c r="G341" s="343"/>
    </row>
    <row r="342" spans="1:7" s="2" customFormat="1" ht="24.75" customHeight="1" x14ac:dyDescent="0.3">
      <c r="A342" s="238"/>
      <c r="B342" s="244" t="s">
        <v>41</v>
      </c>
      <c r="C342" s="244" t="s">
        <v>272</v>
      </c>
      <c r="D342" s="202"/>
      <c r="E342" s="243"/>
      <c r="F342" s="244"/>
      <c r="G342" s="343"/>
    </row>
    <row r="343" spans="1:7" s="2" customFormat="1" ht="72.75" customHeight="1" x14ac:dyDescent="0.3">
      <c r="A343" s="241" t="s">
        <v>799</v>
      </c>
      <c r="B343" s="257" t="s">
        <v>289</v>
      </c>
      <c r="C343" s="151" t="s">
        <v>11</v>
      </c>
      <c r="D343" s="202">
        <v>15.12</v>
      </c>
      <c r="E343" s="10"/>
      <c r="F343" s="161"/>
      <c r="G343" s="343"/>
    </row>
    <row r="344" spans="1:7" s="2" customFormat="1" ht="145.19999999999999" x14ac:dyDescent="0.3">
      <c r="A344" s="241" t="s">
        <v>800</v>
      </c>
      <c r="B344" s="164" t="s">
        <v>290</v>
      </c>
      <c r="C344" s="151" t="s">
        <v>291</v>
      </c>
      <c r="D344" s="202">
        <v>7</v>
      </c>
      <c r="E344" s="154"/>
      <c r="F344" s="161"/>
      <c r="G344" s="343"/>
    </row>
    <row r="345" spans="1:7" s="2" customFormat="1" ht="158.4" x14ac:dyDescent="0.3">
      <c r="A345" s="241" t="s">
        <v>801</v>
      </c>
      <c r="B345" s="164" t="s">
        <v>292</v>
      </c>
      <c r="C345" s="151" t="s">
        <v>291</v>
      </c>
      <c r="D345" s="202">
        <v>1</v>
      </c>
      <c r="E345" s="154"/>
      <c r="F345" s="161"/>
      <c r="G345" s="343"/>
    </row>
    <row r="346" spans="1:7" s="2" customFormat="1" ht="15" x14ac:dyDescent="0.3">
      <c r="A346" s="241"/>
      <c r="B346" s="244" t="s">
        <v>256</v>
      </c>
      <c r="C346" s="244" t="s">
        <v>272</v>
      </c>
      <c r="D346" s="202"/>
      <c r="E346" s="243"/>
      <c r="F346" s="244"/>
      <c r="G346" s="343"/>
    </row>
    <row r="347" spans="1:7" s="2" customFormat="1" ht="99.6" customHeight="1" x14ac:dyDescent="0.3">
      <c r="A347" s="241" t="s">
        <v>802</v>
      </c>
      <c r="B347" s="229" t="s">
        <v>293</v>
      </c>
      <c r="C347" s="151" t="s">
        <v>12</v>
      </c>
      <c r="D347" s="202">
        <v>1</v>
      </c>
      <c r="E347" s="10"/>
      <c r="F347" s="161"/>
      <c r="G347" s="343"/>
    </row>
    <row r="348" spans="1:7" s="2" customFormat="1" ht="21" customHeight="1" x14ac:dyDescent="0.3">
      <c r="A348" s="241" t="s">
        <v>803</v>
      </c>
      <c r="B348" s="258" t="s">
        <v>294</v>
      </c>
      <c r="C348" s="259" t="s">
        <v>12</v>
      </c>
      <c r="D348" s="202">
        <v>7</v>
      </c>
      <c r="E348" s="260"/>
      <c r="F348" s="249"/>
      <c r="G348" s="343"/>
    </row>
    <row r="349" spans="1:7" s="2" customFormat="1" ht="15" x14ac:dyDescent="0.3">
      <c r="A349" s="238"/>
      <c r="B349" s="244" t="s">
        <v>295</v>
      </c>
      <c r="C349" s="244" t="s">
        <v>272</v>
      </c>
      <c r="D349" s="202"/>
      <c r="E349" s="261"/>
      <c r="F349" s="244"/>
      <c r="G349" s="343"/>
    </row>
    <row r="350" spans="1:7" s="2" customFormat="1" ht="65.25" customHeight="1" x14ac:dyDescent="0.3">
      <c r="A350" s="241" t="s">
        <v>804</v>
      </c>
      <c r="B350" s="262" t="s">
        <v>296</v>
      </c>
      <c r="C350" s="151" t="s">
        <v>12</v>
      </c>
      <c r="D350" s="202">
        <v>1</v>
      </c>
      <c r="E350" s="218"/>
      <c r="F350" s="256"/>
      <c r="G350" s="343"/>
    </row>
    <row r="351" spans="1:7" s="2" customFormat="1" ht="48" customHeight="1" x14ac:dyDescent="0.3">
      <c r="A351" s="241" t="s">
        <v>805</v>
      </c>
      <c r="B351" s="262" t="s">
        <v>297</v>
      </c>
      <c r="C351" s="151" t="s">
        <v>12</v>
      </c>
      <c r="D351" s="202">
        <v>1</v>
      </c>
      <c r="E351" s="218"/>
      <c r="F351" s="256"/>
      <c r="G351" s="343"/>
    </row>
    <row r="352" spans="1:7" s="2" customFormat="1" ht="117" customHeight="1" x14ac:dyDescent="0.3">
      <c r="A352" s="241" t="s">
        <v>806</v>
      </c>
      <c r="B352" s="227" t="s">
        <v>298</v>
      </c>
      <c r="C352" s="151" t="s">
        <v>12</v>
      </c>
      <c r="D352" s="202">
        <v>1</v>
      </c>
      <c r="E352" s="218"/>
      <c r="F352" s="256"/>
      <c r="G352" s="343"/>
    </row>
    <row r="353" spans="1:7" s="2" customFormat="1" ht="35.25" customHeight="1" x14ac:dyDescent="0.3">
      <c r="A353" s="241" t="s">
        <v>807</v>
      </c>
      <c r="B353" s="152" t="s">
        <v>299</v>
      </c>
      <c r="C353" s="151" t="s">
        <v>12</v>
      </c>
      <c r="D353" s="202">
        <v>1</v>
      </c>
      <c r="E353" s="10"/>
      <c r="F353" s="161"/>
      <c r="G353" s="343"/>
    </row>
    <row r="354" spans="1:7" s="2" customFormat="1" ht="51" customHeight="1" x14ac:dyDescent="0.3">
      <c r="A354" s="241" t="s">
        <v>808</v>
      </c>
      <c r="B354" s="152" t="s">
        <v>300</v>
      </c>
      <c r="C354" s="151" t="s">
        <v>12</v>
      </c>
      <c r="D354" s="202">
        <v>1</v>
      </c>
      <c r="E354" s="10"/>
      <c r="F354" s="161"/>
      <c r="G354" s="343"/>
    </row>
    <row r="355" spans="1:7" s="2" customFormat="1" ht="126.6" customHeight="1" x14ac:dyDescent="0.3">
      <c r="A355" s="241" t="s">
        <v>809</v>
      </c>
      <c r="B355" s="191" t="s">
        <v>301</v>
      </c>
      <c r="C355" s="151" t="s">
        <v>12</v>
      </c>
      <c r="D355" s="202">
        <v>1</v>
      </c>
      <c r="E355" s="10"/>
      <c r="F355" s="161"/>
      <c r="G355" s="343"/>
    </row>
    <row r="356" spans="1:7" s="89" customFormat="1" ht="23.25" customHeight="1" x14ac:dyDescent="0.25">
      <c r="A356" s="241"/>
      <c r="B356" s="244" t="s">
        <v>256</v>
      </c>
      <c r="C356" s="244"/>
      <c r="D356" s="202"/>
      <c r="E356" s="61"/>
      <c r="F356" s="161"/>
      <c r="G356" s="343"/>
    </row>
    <row r="357" spans="1:7" s="86" customFormat="1" ht="52.5" customHeight="1" x14ac:dyDescent="0.25">
      <c r="A357" s="241" t="s">
        <v>810</v>
      </c>
      <c r="B357" s="262" t="s">
        <v>302</v>
      </c>
      <c r="C357" s="171" t="s">
        <v>12</v>
      </c>
      <c r="D357" s="202">
        <v>3</v>
      </c>
      <c r="E357" s="263"/>
      <c r="F357" s="126"/>
      <c r="G357" s="343"/>
    </row>
    <row r="358" spans="1:7" s="86" customFormat="1" ht="33.75" customHeight="1" x14ac:dyDescent="0.25">
      <c r="A358" s="241" t="s">
        <v>811</v>
      </c>
      <c r="B358" s="130" t="s">
        <v>303</v>
      </c>
      <c r="C358" s="162" t="s">
        <v>12</v>
      </c>
      <c r="D358" s="202">
        <v>1</v>
      </c>
      <c r="E358" s="126"/>
      <c r="F358" s="126"/>
      <c r="G358" s="343"/>
    </row>
    <row r="359" spans="1:7" s="86" customFormat="1" ht="42.75" customHeight="1" x14ac:dyDescent="0.25">
      <c r="A359" s="241" t="s">
        <v>812</v>
      </c>
      <c r="B359" s="130" t="s">
        <v>304</v>
      </c>
      <c r="C359" s="162" t="s">
        <v>12</v>
      </c>
      <c r="D359" s="202">
        <v>1</v>
      </c>
      <c r="E359" s="126"/>
      <c r="F359" s="126"/>
      <c r="G359" s="343"/>
    </row>
    <row r="360" spans="1:7" s="86" customFormat="1" ht="63.75" customHeight="1" x14ac:dyDescent="0.25">
      <c r="A360" s="241" t="s">
        <v>813</v>
      </c>
      <c r="B360" s="191" t="s">
        <v>305</v>
      </c>
      <c r="C360" s="171" t="s">
        <v>12</v>
      </c>
      <c r="D360" s="202">
        <v>3</v>
      </c>
      <c r="E360" s="263"/>
      <c r="F360" s="126"/>
      <c r="G360" s="343"/>
    </row>
    <row r="361" spans="1:7" s="86" customFormat="1" ht="33.75" customHeight="1" x14ac:dyDescent="0.25">
      <c r="A361" s="241" t="s">
        <v>814</v>
      </c>
      <c r="B361" s="258" t="s">
        <v>306</v>
      </c>
      <c r="C361" s="259" t="s">
        <v>12</v>
      </c>
      <c r="D361" s="202">
        <v>4</v>
      </c>
      <c r="E361" s="407"/>
      <c r="F361" s="126"/>
      <c r="G361" s="343"/>
    </row>
    <row r="362" spans="1:7" s="2" customFormat="1" ht="24" customHeight="1" x14ac:dyDescent="0.3">
      <c r="A362" s="241"/>
      <c r="B362" s="244" t="s">
        <v>307</v>
      </c>
      <c r="C362" s="244" t="s">
        <v>272</v>
      </c>
      <c r="D362" s="202"/>
      <c r="E362" s="61"/>
      <c r="F362" s="161"/>
      <c r="G362" s="343"/>
    </row>
    <row r="363" spans="1:7" s="2" customFormat="1" ht="72.75" customHeight="1" x14ac:dyDescent="0.3">
      <c r="A363" s="241" t="s">
        <v>815</v>
      </c>
      <c r="B363" s="152" t="s">
        <v>308</v>
      </c>
      <c r="C363" s="151" t="s">
        <v>191</v>
      </c>
      <c r="D363" s="202">
        <v>1</v>
      </c>
      <c r="E363" s="56"/>
      <c r="F363" s="161"/>
      <c r="G363" s="343"/>
    </row>
    <row r="364" spans="1:7" s="2" customFormat="1" ht="52.8" x14ac:dyDescent="0.3">
      <c r="A364" s="241" t="s">
        <v>816</v>
      </c>
      <c r="B364" s="152" t="s">
        <v>309</v>
      </c>
      <c r="C364" s="151" t="s">
        <v>191</v>
      </c>
      <c r="D364" s="202">
        <v>1</v>
      </c>
      <c r="E364" s="56"/>
      <c r="F364" s="161"/>
      <c r="G364" s="343"/>
    </row>
    <row r="365" spans="1:7" s="2" customFormat="1" ht="22.5" customHeight="1" x14ac:dyDescent="0.3">
      <c r="A365" s="238"/>
      <c r="B365" s="244" t="s">
        <v>183</v>
      </c>
      <c r="C365" s="244" t="s">
        <v>272</v>
      </c>
      <c r="D365" s="202"/>
      <c r="E365" s="243"/>
      <c r="F365" s="244"/>
      <c r="G365" s="343"/>
    </row>
    <row r="366" spans="1:7" s="41" customFormat="1" ht="68.25" customHeight="1" x14ac:dyDescent="0.3">
      <c r="A366" s="241" t="s">
        <v>817</v>
      </c>
      <c r="B366" s="264" t="s">
        <v>310</v>
      </c>
      <c r="C366" s="213" t="s">
        <v>191</v>
      </c>
      <c r="D366" s="202">
        <v>1</v>
      </c>
      <c r="E366" s="265"/>
      <c r="F366" s="161"/>
      <c r="G366" s="343"/>
    </row>
    <row r="367" spans="1:7" s="41" customFormat="1" ht="102" customHeight="1" x14ac:dyDescent="0.3">
      <c r="A367" s="241" t="s">
        <v>818</v>
      </c>
      <c r="B367" s="212" t="s">
        <v>311</v>
      </c>
      <c r="C367" s="213" t="s">
        <v>12</v>
      </c>
      <c r="D367" s="202">
        <v>2</v>
      </c>
      <c r="E367" s="215"/>
      <c r="F367" s="161"/>
      <c r="G367" s="343"/>
    </row>
    <row r="368" spans="1:7" s="41" customFormat="1" ht="67.8" customHeight="1" x14ac:dyDescent="0.3">
      <c r="A368" s="241" t="s">
        <v>819</v>
      </c>
      <c r="B368" s="212" t="s">
        <v>312</v>
      </c>
      <c r="C368" s="213" t="s">
        <v>12</v>
      </c>
      <c r="D368" s="202">
        <v>10</v>
      </c>
      <c r="E368" s="215"/>
      <c r="F368" s="161"/>
      <c r="G368" s="343"/>
    </row>
    <row r="369" spans="1:7" s="41" customFormat="1" ht="60.6" customHeight="1" x14ac:dyDescent="0.3">
      <c r="A369" s="241" t="s">
        <v>820</v>
      </c>
      <c r="B369" s="212" t="s">
        <v>313</v>
      </c>
      <c r="C369" s="213" t="s">
        <v>12</v>
      </c>
      <c r="D369" s="202">
        <v>2</v>
      </c>
      <c r="E369" s="215"/>
      <c r="F369" s="161"/>
      <c r="G369" s="343"/>
    </row>
    <row r="370" spans="1:7" s="41" customFormat="1" ht="56.4" customHeight="1" x14ac:dyDescent="0.3">
      <c r="A370" s="241" t="s">
        <v>821</v>
      </c>
      <c r="B370" s="212" t="s">
        <v>314</v>
      </c>
      <c r="C370" s="213" t="s">
        <v>12</v>
      </c>
      <c r="D370" s="202">
        <v>1</v>
      </c>
      <c r="E370" s="215"/>
      <c r="F370" s="161"/>
      <c r="G370" s="343"/>
    </row>
    <row r="371" spans="1:7" s="41" customFormat="1" ht="78" customHeight="1" x14ac:dyDescent="0.3">
      <c r="A371" s="241" t="s">
        <v>822</v>
      </c>
      <c r="B371" s="216" t="s">
        <v>315</v>
      </c>
      <c r="C371" s="213" t="s">
        <v>12</v>
      </c>
      <c r="D371" s="202">
        <v>2</v>
      </c>
      <c r="E371" s="215"/>
      <c r="F371" s="161"/>
      <c r="G371" s="343"/>
    </row>
    <row r="372" spans="1:7" s="41" customFormat="1" ht="79.8" customHeight="1" x14ac:dyDescent="0.3">
      <c r="A372" s="241" t="s">
        <v>823</v>
      </c>
      <c r="B372" s="216" t="s">
        <v>316</v>
      </c>
      <c r="C372" s="213" t="s">
        <v>12</v>
      </c>
      <c r="D372" s="202">
        <v>1</v>
      </c>
      <c r="E372" s="215"/>
      <c r="F372" s="161"/>
      <c r="G372" s="343"/>
    </row>
    <row r="373" spans="1:7" s="41" customFormat="1" ht="98.25" customHeight="1" x14ac:dyDescent="0.3">
      <c r="A373" s="241" t="s">
        <v>824</v>
      </c>
      <c r="B373" s="212" t="s">
        <v>317</v>
      </c>
      <c r="C373" s="213" t="s">
        <v>12</v>
      </c>
      <c r="D373" s="202">
        <v>4</v>
      </c>
      <c r="E373" s="215"/>
      <c r="F373" s="161"/>
      <c r="G373" s="343"/>
    </row>
    <row r="374" spans="1:7" s="41" customFormat="1" ht="87" customHeight="1" x14ac:dyDescent="0.3">
      <c r="A374" s="241" t="s">
        <v>825</v>
      </c>
      <c r="B374" s="212" t="s">
        <v>318</v>
      </c>
      <c r="C374" s="213" t="s">
        <v>12</v>
      </c>
      <c r="D374" s="202">
        <v>2</v>
      </c>
      <c r="E374" s="215"/>
      <c r="F374" s="161"/>
      <c r="G374" s="343"/>
    </row>
    <row r="375" spans="1:7" s="41" customFormat="1" ht="100.8" customHeight="1" x14ac:dyDescent="0.3">
      <c r="A375" s="241" t="s">
        <v>826</v>
      </c>
      <c r="B375" s="212" t="s">
        <v>319</v>
      </c>
      <c r="C375" s="213" t="s">
        <v>12</v>
      </c>
      <c r="D375" s="202">
        <v>1</v>
      </c>
      <c r="E375" s="215"/>
      <c r="F375" s="161"/>
      <c r="G375" s="343"/>
    </row>
    <row r="376" spans="1:7" s="41" customFormat="1" ht="54" customHeight="1" x14ac:dyDescent="0.3">
      <c r="A376" s="241" t="s">
        <v>827</v>
      </c>
      <c r="B376" s="212" t="s">
        <v>320</v>
      </c>
      <c r="C376" s="213" t="s">
        <v>12</v>
      </c>
      <c r="D376" s="202">
        <v>1</v>
      </c>
      <c r="E376" s="215"/>
      <c r="F376" s="161"/>
      <c r="G376" s="343"/>
    </row>
    <row r="377" spans="1:7" s="89" customFormat="1" ht="42.75" customHeight="1" x14ac:dyDescent="0.25">
      <c r="A377" s="271">
        <v>3</v>
      </c>
      <c r="B377" s="272" t="s">
        <v>349</v>
      </c>
      <c r="C377" s="273"/>
      <c r="D377" s="274"/>
      <c r="E377" s="272"/>
      <c r="F377" s="275"/>
      <c r="G377" s="347"/>
    </row>
    <row r="378" spans="1:7" ht="31.5" customHeight="1" x14ac:dyDescent="0.3">
      <c r="A378" s="276">
        <v>3.1</v>
      </c>
      <c r="B378" s="277" t="s">
        <v>350</v>
      </c>
      <c r="C378" s="278"/>
      <c r="D378" s="279"/>
      <c r="E378" s="280"/>
      <c r="F378" s="281"/>
      <c r="G378" s="344"/>
    </row>
    <row r="379" spans="1:7" ht="15" x14ac:dyDescent="0.3">
      <c r="A379" s="67" t="s">
        <v>57</v>
      </c>
      <c r="B379" s="282" t="s">
        <v>351</v>
      </c>
      <c r="C379" s="283" t="s">
        <v>11</v>
      </c>
      <c r="D379" s="267">
        <v>66</v>
      </c>
      <c r="E379" s="56"/>
      <c r="F379" s="141"/>
      <c r="G379" s="344"/>
    </row>
    <row r="380" spans="1:7" ht="18" customHeight="1" x14ac:dyDescent="0.3">
      <c r="A380" s="67" t="s">
        <v>60</v>
      </c>
      <c r="B380" s="284" t="s">
        <v>114</v>
      </c>
      <c r="C380" s="285" t="s">
        <v>110</v>
      </c>
      <c r="D380" s="266">
        <v>5</v>
      </c>
      <c r="E380" s="56"/>
      <c r="F380" s="270"/>
      <c r="G380" s="344"/>
    </row>
    <row r="381" spans="1:7" ht="40.950000000000003" customHeight="1" x14ac:dyDescent="0.3">
      <c r="A381" s="67" t="s">
        <v>62</v>
      </c>
      <c r="B381" s="236" t="s">
        <v>352</v>
      </c>
      <c r="C381" s="283" t="s">
        <v>11</v>
      </c>
      <c r="D381" s="267">
        <v>66</v>
      </c>
      <c r="E381" s="56"/>
      <c r="F381" s="161"/>
      <c r="G381" s="344"/>
    </row>
    <row r="382" spans="1:7" ht="33" customHeight="1" x14ac:dyDescent="0.3">
      <c r="A382" s="67" t="s">
        <v>64</v>
      </c>
      <c r="B382" s="236" t="s">
        <v>353</v>
      </c>
      <c r="C382" s="283" t="s">
        <v>11</v>
      </c>
      <c r="D382" s="267">
        <v>66</v>
      </c>
      <c r="E382" s="56"/>
      <c r="F382" s="161"/>
      <c r="G382" s="344"/>
    </row>
    <row r="383" spans="1:7" ht="33" customHeight="1" x14ac:dyDescent="0.3">
      <c r="A383" s="47">
        <v>3.2</v>
      </c>
      <c r="B383" s="286" t="s">
        <v>354</v>
      </c>
      <c r="C383" s="287"/>
      <c r="D383" s="288"/>
      <c r="E383" s="289"/>
      <c r="F383" s="290"/>
      <c r="G383" s="344"/>
    </row>
    <row r="384" spans="1:7" ht="43.5" customHeight="1" x14ac:dyDescent="0.3">
      <c r="A384" s="67" t="s">
        <v>105</v>
      </c>
      <c r="B384" s="183" t="s">
        <v>355</v>
      </c>
      <c r="C384" s="283" t="s">
        <v>11</v>
      </c>
      <c r="D384" s="291">
        <v>200</v>
      </c>
      <c r="E384" s="292"/>
      <c r="F384" s="161"/>
      <c r="G384" s="344"/>
    </row>
    <row r="385" spans="1:7" ht="43.5" customHeight="1" x14ac:dyDescent="0.3">
      <c r="A385" s="67" t="s">
        <v>108</v>
      </c>
      <c r="B385" s="183" t="s">
        <v>562</v>
      </c>
      <c r="C385" s="283" t="s">
        <v>11</v>
      </c>
      <c r="D385" s="267">
        <v>473.16</v>
      </c>
      <c r="E385" s="141"/>
      <c r="F385" s="141"/>
      <c r="G385" s="344"/>
    </row>
    <row r="386" spans="1:7" ht="43.5" customHeight="1" x14ac:dyDescent="0.3">
      <c r="A386" s="67" t="s">
        <v>111</v>
      </c>
      <c r="B386" s="183" t="s">
        <v>356</v>
      </c>
      <c r="C386" s="283" t="s">
        <v>11</v>
      </c>
      <c r="D386" s="267">
        <v>7.23</v>
      </c>
      <c r="E386" s="141"/>
      <c r="F386" s="141"/>
      <c r="G386" s="344"/>
    </row>
    <row r="387" spans="1:7" ht="67.2" customHeight="1" x14ac:dyDescent="0.3">
      <c r="A387" s="67" t="s">
        <v>113</v>
      </c>
      <c r="B387" s="236" t="s">
        <v>357</v>
      </c>
      <c r="C387" s="283" t="s">
        <v>11</v>
      </c>
      <c r="D387" s="267">
        <v>28.77</v>
      </c>
      <c r="E387" s="141"/>
      <c r="F387" s="141"/>
      <c r="G387" s="344"/>
    </row>
    <row r="388" spans="1:7" ht="43.5" customHeight="1" x14ac:dyDescent="0.3">
      <c r="A388" s="67" t="s">
        <v>115</v>
      </c>
      <c r="B388" s="227" t="s">
        <v>358</v>
      </c>
      <c r="C388" s="283" t="s">
        <v>11</v>
      </c>
      <c r="D388" s="267">
        <v>17.68</v>
      </c>
      <c r="E388" s="141"/>
      <c r="F388" s="141"/>
      <c r="G388" s="344"/>
    </row>
    <row r="389" spans="1:7" ht="43.5" customHeight="1" x14ac:dyDescent="0.3">
      <c r="A389" s="67" t="s">
        <v>117</v>
      </c>
      <c r="B389" s="236" t="s">
        <v>359</v>
      </c>
      <c r="C389" s="283" t="s">
        <v>28</v>
      </c>
      <c r="D389" s="267">
        <v>95.66</v>
      </c>
      <c r="E389" s="141"/>
      <c r="F389" s="141"/>
      <c r="G389" s="344"/>
    </row>
    <row r="390" spans="1:7" ht="45.75" customHeight="1" x14ac:dyDescent="0.3">
      <c r="A390" s="47">
        <v>3.4</v>
      </c>
      <c r="B390" s="286" t="s">
        <v>360</v>
      </c>
      <c r="C390" s="287"/>
      <c r="D390" s="288"/>
      <c r="E390" s="289"/>
      <c r="F390" s="341"/>
      <c r="G390" s="344"/>
    </row>
    <row r="391" spans="1:7" ht="27" customHeight="1" x14ac:dyDescent="0.3">
      <c r="A391" s="67" t="s">
        <v>204</v>
      </c>
      <c r="B391" s="293" t="s">
        <v>361</v>
      </c>
      <c r="C391" s="283" t="s">
        <v>11</v>
      </c>
      <c r="D391" s="267">
        <v>119.01</v>
      </c>
      <c r="E391" s="141"/>
      <c r="F391" s="141"/>
      <c r="G391" s="344"/>
    </row>
    <row r="392" spans="1:7" ht="35.25" customHeight="1" x14ac:dyDescent="0.3">
      <c r="A392" s="67" t="s">
        <v>242</v>
      </c>
      <c r="B392" s="293" t="s">
        <v>407</v>
      </c>
      <c r="C392" s="283" t="s">
        <v>11</v>
      </c>
      <c r="D392" s="267">
        <v>74.319999999999993</v>
      </c>
      <c r="E392" s="256"/>
      <c r="F392" s="161"/>
      <c r="G392" s="344"/>
    </row>
    <row r="393" spans="1:7" ht="63.75" customHeight="1" x14ac:dyDescent="0.3">
      <c r="A393" s="67" t="s">
        <v>828</v>
      </c>
      <c r="B393" s="227" t="s">
        <v>357</v>
      </c>
      <c r="C393" s="283" t="s">
        <v>11</v>
      </c>
      <c r="D393" s="267">
        <v>92.5</v>
      </c>
      <c r="E393" s="141"/>
      <c r="F393" s="141"/>
      <c r="G393" s="344"/>
    </row>
    <row r="394" spans="1:7" ht="54.75" customHeight="1" x14ac:dyDescent="0.3">
      <c r="A394" s="67" t="s">
        <v>829</v>
      </c>
      <c r="B394" s="227" t="s">
        <v>359</v>
      </c>
      <c r="C394" s="283" t="s">
        <v>28</v>
      </c>
      <c r="D394" s="267">
        <v>119.26</v>
      </c>
      <c r="E394" s="141"/>
      <c r="F394" s="141"/>
      <c r="G394" s="344"/>
    </row>
    <row r="395" spans="1:7" ht="22.5" customHeight="1" x14ac:dyDescent="0.3">
      <c r="A395" s="47">
        <v>3.5</v>
      </c>
      <c r="B395" s="286" t="s">
        <v>362</v>
      </c>
      <c r="C395" s="287"/>
      <c r="D395" s="288"/>
      <c r="E395" s="289"/>
      <c r="F395" s="290"/>
      <c r="G395" s="344"/>
    </row>
    <row r="396" spans="1:7" ht="34.5" customHeight="1" x14ac:dyDescent="0.3">
      <c r="A396" s="67" t="s">
        <v>271</v>
      </c>
      <c r="B396" s="227" t="s">
        <v>363</v>
      </c>
      <c r="C396" s="294" t="s">
        <v>12</v>
      </c>
      <c r="D396" s="291">
        <v>1</v>
      </c>
      <c r="E396" s="56"/>
      <c r="F396" s="161"/>
      <c r="G396" s="344"/>
    </row>
    <row r="397" spans="1:7" ht="30" customHeight="1" x14ac:dyDescent="0.3">
      <c r="A397" s="67" t="s">
        <v>273</v>
      </c>
      <c r="B397" s="227" t="s">
        <v>364</v>
      </c>
      <c r="C397" s="294" t="s">
        <v>12</v>
      </c>
      <c r="D397" s="291">
        <v>1</v>
      </c>
      <c r="E397" s="56"/>
      <c r="F397" s="161"/>
      <c r="G397" s="344"/>
    </row>
    <row r="398" spans="1:7" ht="30" customHeight="1" x14ac:dyDescent="0.3">
      <c r="A398" s="67" t="s">
        <v>274</v>
      </c>
      <c r="B398" s="227" t="s">
        <v>365</v>
      </c>
      <c r="C398" s="294" t="s">
        <v>12</v>
      </c>
      <c r="D398" s="291">
        <v>1</v>
      </c>
      <c r="E398" s="56"/>
      <c r="F398" s="161"/>
      <c r="G398" s="343"/>
    </row>
    <row r="399" spans="1:7" ht="30.75" customHeight="1" x14ac:dyDescent="0.3">
      <c r="A399" s="47">
        <v>3.6</v>
      </c>
      <c r="B399" s="286" t="s">
        <v>366</v>
      </c>
      <c r="C399" s="295"/>
      <c r="D399" s="296"/>
      <c r="E399" s="297"/>
      <c r="F399" s="290"/>
      <c r="G399" s="343"/>
    </row>
    <row r="400" spans="1:7" ht="29.25" customHeight="1" x14ac:dyDescent="0.3">
      <c r="A400" s="67" t="s">
        <v>321</v>
      </c>
      <c r="B400" s="293" t="s">
        <v>407</v>
      </c>
      <c r="C400" s="283" t="s">
        <v>11</v>
      </c>
      <c r="D400" s="267">
        <v>993.9</v>
      </c>
      <c r="E400" s="256"/>
      <c r="F400" s="161"/>
      <c r="G400" s="343"/>
    </row>
    <row r="401" spans="1:7" ht="18.600000000000001" customHeight="1" x14ac:dyDescent="0.3">
      <c r="A401" s="67" t="s">
        <v>322</v>
      </c>
      <c r="B401" s="284" t="s">
        <v>367</v>
      </c>
      <c r="C401" s="294" t="s">
        <v>12</v>
      </c>
      <c r="D401" s="291"/>
      <c r="E401" s="56"/>
      <c r="F401" s="161"/>
      <c r="G401" s="343"/>
    </row>
    <row r="402" spans="1:7" ht="39" customHeight="1" x14ac:dyDescent="0.3">
      <c r="A402" s="67" t="s">
        <v>830</v>
      </c>
      <c r="B402" s="12" t="s">
        <v>368</v>
      </c>
      <c r="C402" s="294" t="s">
        <v>12</v>
      </c>
      <c r="D402" s="291">
        <v>4</v>
      </c>
      <c r="E402" s="292"/>
      <c r="F402" s="161"/>
      <c r="G402" s="343"/>
    </row>
    <row r="403" spans="1:7" ht="39" customHeight="1" x14ac:dyDescent="0.3">
      <c r="A403" s="67" t="s">
        <v>831</v>
      </c>
      <c r="B403" s="12" t="s">
        <v>369</v>
      </c>
      <c r="C403" s="294" t="s">
        <v>12</v>
      </c>
      <c r="D403" s="291">
        <v>0</v>
      </c>
      <c r="E403" s="292"/>
      <c r="F403" s="161"/>
      <c r="G403" s="343"/>
    </row>
    <row r="404" spans="1:7" ht="48.75" customHeight="1" x14ac:dyDescent="0.3">
      <c r="A404" s="67" t="s">
        <v>832</v>
      </c>
      <c r="B404" s="236" t="s">
        <v>370</v>
      </c>
      <c r="C404" s="294" t="s">
        <v>28</v>
      </c>
      <c r="D404" s="291">
        <v>2</v>
      </c>
      <c r="E404" s="292"/>
      <c r="F404" s="161"/>
      <c r="G404" s="343"/>
    </row>
    <row r="405" spans="1:7" ht="30.75" customHeight="1" x14ac:dyDescent="0.3">
      <c r="A405" s="47">
        <v>3.7</v>
      </c>
      <c r="B405" s="298" t="s">
        <v>559</v>
      </c>
      <c r="C405" s="299"/>
      <c r="D405" s="300"/>
      <c r="E405" s="301"/>
      <c r="F405" s="302"/>
      <c r="G405" s="344"/>
    </row>
    <row r="406" spans="1:7" ht="30" customHeight="1" x14ac:dyDescent="0.3">
      <c r="A406" s="67" t="s">
        <v>324</v>
      </c>
      <c r="B406" s="282" t="s">
        <v>351</v>
      </c>
      <c r="C406" s="283" t="s">
        <v>11</v>
      </c>
      <c r="D406" s="267">
        <v>30.26</v>
      </c>
      <c r="E406" s="141"/>
      <c r="F406" s="141"/>
      <c r="G406" s="344"/>
    </row>
    <row r="407" spans="1:7" ht="30" customHeight="1" x14ac:dyDescent="0.3">
      <c r="A407" s="67" t="s">
        <v>325</v>
      </c>
      <c r="B407" s="282" t="s">
        <v>371</v>
      </c>
      <c r="C407" s="283" t="s">
        <v>110</v>
      </c>
      <c r="D407" s="267">
        <v>29.16</v>
      </c>
      <c r="E407" s="141"/>
      <c r="F407" s="141"/>
      <c r="G407" s="344"/>
    </row>
    <row r="408" spans="1:7" ht="36.75" customHeight="1" x14ac:dyDescent="0.3">
      <c r="A408" s="67" t="s">
        <v>326</v>
      </c>
      <c r="B408" s="303" t="s">
        <v>372</v>
      </c>
      <c r="C408" s="283" t="s">
        <v>11</v>
      </c>
      <c r="D408" s="267">
        <v>9.1</v>
      </c>
      <c r="E408" s="141"/>
      <c r="F408" s="141"/>
      <c r="G408" s="344"/>
    </row>
    <row r="409" spans="1:7" ht="38.25" customHeight="1" x14ac:dyDescent="0.3">
      <c r="A409" s="67" t="s">
        <v>327</v>
      </c>
      <c r="B409" s="12" t="s">
        <v>373</v>
      </c>
      <c r="C409" s="283" t="s">
        <v>110</v>
      </c>
      <c r="D409" s="267">
        <v>13.09</v>
      </c>
      <c r="E409" s="263"/>
      <c r="F409" s="141"/>
      <c r="G409" s="344"/>
    </row>
    <row r="410" spans="1:7" ht="32.25" customHeight="1" x14ac:dyDescent="0.3">
      <c r="A410" s="67" t="s">
        <v>328</v>
      </c>
      <c r="B410" s="282" t="s">
        <v>374</v>
      </c>
      <c r="C410" s="294" t="s">
        <v>12</v>
      </c>
      <c r="D410" s="267">
        <v>6</v>
      </c>
      <c r="E410" s="141"/>
      <c r="F410" s="141"/>
      <c r="G410" s="344"/>
    </row>
    <row r="411" spans="1:7" ht="32.25" customHeight="1" x14ac:dyDescent="0.3">
      <c r="A411" s="67" t="s">
        <v>329</v>
      </c>
      <c r="B411" s="183" t="s">
        <v>375</v>
      </c>
      <c r="C411" s="283" t="s">
        <v>28</v>
      </c>
      <c r="D411" s="267">
        <v>18.5</v>
      </c>
      <c r="E411" s="141"/>
      <c r="F411" s="141"/>
      <c r="G411" s="344"/>
    </row>
    <row r="412" spans="1:7" ht="41.25" customHeight="1" x14ac:dyDescent="0.3">
      <c r="A412" s="67" t="s">
        <v>330</v>
      </c>
      <c r="B412" s="236" t="s">
        <v>376</v>
      </c>
      <c r="C412" s="283" t="s">
        <v>12</v>
      </c>
      <c r="D412" s="267">
        <v>6</v>
      </c>
      <c r="E412" s="141"/>
      <c r="F412" s="141"/>
      <c r="G412" s="344"/>
    </row>
    <row r="413" spans="1:7" ht="48" customHeight="1" x14ac:dyDescent="0.3">
      <c r="A413" s="67" t="s">
        <v>331</v>
      </c>
      <c r="B413" s="227" t="s">
        <v>377</v>
      </c>
      <c r="C413" s="283" t="s">
        <v>11</v>
      </c>
      <c r="D413" s="267">
        <v>22.97</v>
      </c>
      <c r="E413" s="141"/>
      <c r="F413" s="141"/>
      <c r="G413" s="344"/>
    </row>
    <row r="414" spans="1:7" ht="29.4" customHeight="1" x14ac:dyDescent="0.3">
      <c r="A414" s="67" t="s">
        <v>833</v>
      </c>
      <c r="B414" s="236" t="s">
        <v>378</v>
      </c>
      <c r="C414" s="283" t="s">
        <v>11</v>
      </c>
      <c r="D414" s="267">
        <v>38.54</v>
      </c>
      <c r="E414" s="141"/>
      <c r="F414" s="141"/>
      <c r="G414" s="344"/>
    </row>
    <row r="415" spans="1:7" ht="48.75" customHeight="1" x14ac:dyDescent="0.3">
      <c r="A415" s="67" t="s">
        <v>332</v>
      </c>
      <c r="B415" s="12" t="s">
        <v>379</v>
      </c>
      <c r="C415" s="283" t="s">
        <v>11</v>
      </c>
      <c r="D415" s="267">
        <v>38.54</v>
      </c>
      <c r="E415" s="141"/>
      <c r="F415" s="141"/>
      <c r="G415" s="344"/>
    </row>
    <row r="416" spans="1:7" ht="71.400000000000006" customHeight="1" x14ac:dyDescent="0.3">
      <c r="A416" s="67" t="s">
        <v>333</v>
      </c>
      <c r="B416" s="304" t="s">
        <v>380</v>
      </c>
      <c r="C416" s="283" t="s">
        <v>11</v>
      </c>
      <c r="D416" s="267">
        <v>38.840000000000003</v>
      </c>
      <c r="E416" s="141"/>
      <c r="F416" s="141"/>
      <c r="G416" s="344"/>
    </row>
    <row r="417" spans="1:7" ht="107.25" customHeight="1" x14ac:dyDescent="0.3">
      <c r="A417" s="67" t="s">
        <v>334</v>
      </c>
      <c r="B417" s="183" t="s">
        <v>381</v>
      </c>
      <c r="C417" s="283" t="s">
        <v>28</v>
      </c>
      <c r="D417" s="267">
        <v>30.72</v>
      </c>
      <c r="E417" s="141"/>
      <c r="F417" s="141"/>
      <c r="G417" s="344"/>
    </row>
    <row r="418" spans="1:7" ht="179.25" customHeight="1" x14ac:dyDescent="0.3">
      <c r="A418" s="67" t="s">
        <v>335</v>
      </c>
      <c r="B418" s="269" t="s">
        <v>382</v>
      </c>
      <c r="C418" s="283" t="s">
        <v>11</v>
      </c>
      <c r="D418" s="267">
        <v>13.27</v>
      </c>
      <c r="E418" s="141"/>
      <c r="F418" s="141"/>
      <c r="G418" s="344"/>
    </row>
    <row r="419" spans="1:7" ht="63.75" customHeight="1" x14ac:dyDescent="0.3">
      <c r="A419" s="67" t="s">
        <v>336</v>
      </c>
      <c r="B419" s="152" t="s">
        <v>383</v>
      </c>
      <c r="C419" s="283" t="s">
        <v>11</v>
      </c>
      <c r="D419" s="267">
        <v>13.27</v>
      </c>
      <c r="E419" s="305"/>
      <c r="F419" s="305"/>
      <c r="G419" s="344"/>
    </row>
    <row r="420" spans="1:7" ht="101.4" customHeight="1" x14ac:dyDescent="0.3">
      <c r="A420" s="67" t="s">
        <v>337</v>
      </c>
      <c r="B420" s="193" t="s">
        <v>555</v>
      </c>
      <c r="C420" s="294" t="s">
        <v>28</v>
      </c>
      <c r="D420" s="267">
        <v>21.79</v>
      </c>
      <c r="E420" s="141"/>
      <c r="F420" s="141"/>
      <c r="G420" s="344"/>
    </row>
    <row r="421" spans="1:7" ht="60" customHeight="1" x14ac:dyDescent="0.3">
      <c r="A421" s="67" t="s">
        <v>338</v>
      </c>
      <c r="B421" s="236" t="s">
        <v>384</v>
      </c>
      <c r="C421" s="283" t="s">
        <v>11</v>
      </c>
      <c r="D421" s="267">
        <v>0.86</v>
      </c>
      <c r="E421" s="141"/>
      <c r="F421" s="141"/>
      <c r="G421" s="344"/>
    </row>
    <row r="422" spans="1:7" ht="73.95" customHeight="1" x14ac:dyDescent="0.3">
      <c r="A422" s="67" t="s">
        <v>339</v>
      </c>
      <c r="B422" s="227" t="s">
        <v>385</v>
      </c>
      <c r="C422" s="283" t="s">
        <v>28</v>
      </c>
      <c r="D422" s="267">
        <v>9.14</v>
      </c>
      <c r="E422" s="141"/>
      <c r="F422" s="141"/>
      <c r="G422" s="344"/>
    </row>
    <row r="423" spans="1:7" ht="64.5" customHeight="1" x14ac:dyDescent="0.3">
      <c r="A423" s="67" t="s">
        <v>340</v>
      </c>
      <c r="B423" s="227" t="s">
        <v>386</v>
      </c>
      <c r="C423" s="294" t="s">
        <v>28</v>
      </c>
      <c r="D423" s="267">
        <v>3.4</v>
      </c>
      <c r="E423" s="141"/>
      <c r="F423" s="141"/>
      <c r="G423" s="344"/>
    </row>
    <row r="424" spans="1:7" ht="47.25" customHeight="1" x14ac:dyDescent="0.3">
      <c r="A424" s="67" t="s">
        <v>341</v>
      </c>
      <c r="B424" s="183" t="s">
        <v>356</v>
      </c>
      <c r="C424" s="283" t="s">
        <v>11</v>
      </c>
      <c r="D424" s="267">
        <v>12.93</v>
      </c>
      <c r="E424" s="141"/>
      <c r="F424" s="141"/>
      <c r="G424" s="344"/>
    </row>
    <row r="425" spans="1:7" ht="54" customHeight="1" x14ac:dyDescent="0.3">
      <c r="A425" s="67" t="s">
        <v>342</v>
      </c>
      <c r="B425" s="262" t="s">
        <v>387</v>
      </c>
      <c r="C425" s="294" t="s">
        <v>12</v>
      </c>
      <c r="D425" s="267">
        <v>1</v>
      </c>
      <c r="E425" s="141"/>
      <c r="F425" s="141"/>
      <c r="G425" s="344"/>
    </row>
    <row r="426" spans="1:7" ht="51.75" customHeight="1" x14ac:dyDescent="0.3">
      <c r="A426" s="67" t="s">
        <v>343</v>
      </c>
      <c r="B426" s="12" t="s">
        <v>388</v>
      </c>
      <c r="C426" s="294" t="s">
        <v>12</v>
      </c>
      <c r="D426" s="267">
        <v>1</v>
      </c>
      <c r="E426" s="141"/>
      <c r="F426" s="141"/>
      <c r="G426" s="344"/>
    </row>
    <row r="427" spans="1:7" ht="76.95" customHeight="1" x14ac:dyDescent="0.3">
      <c r="A427" s="67" t="s">
        <v>344</v>
      </c>
      <c r="B427" s="227" t="s">
        <v>389</v>
      </c>
      <c r="C427" s="294" t="s">
        <v>12</v>
      </c>
      <c r="D427" s="267">
        <v>1</v>
      </c>
      <c r="E427" s="141"/>
      <c r="F427" s="141"/>
      <c r="G427" s="344"/>
    </row>
    <row r="428" spans="1:7" ht="75.599999999999994" customHeight="1" x14ac:dyDescent="0.3">
      <c r="A428" s="67" t="s">
        <v>345</v>
      </c>
      <c r="B428" s="236" t="s">
        <v>390</v>
      </c>
      <c r="C428" s="294" t="s">
        <v>12</v>
      </c>
      <c r="D428" s="267">
        <v>1</v>
      </c>
      <c r="E428" s="141"/>
      <c r="F428" s="141"/>
      <c r="G428" s="344"/>
    </row>
    <row r="429" spans="1:7" ht="48" customHeight="1" x14ac:dyDescent="0.3">
      <c r="A429" s="67" t="s">
        <v>346</v>
      </c>
      <c r="B429" s="236" t="s">
        <v>391</v>
      </c>
      <c r="C429" s="294" t="s">
        <v>28</v>
      </c>
      <c r="D429" s="267">
        <v>15.85</v>
      </c>
      <c r="E429" s="141"/>
      <c r="F429" s="141"/>
      <c r="G429" s="344"/>
    </row>
    <row r="430" spans="1:7" ht="45.75" customHeight="1" x14ac:dyDescent="0.3">
      <c r="A430" s="67" t="s">
        <v>347</v>
      </c>
      <c r="B430" s="236" t="s">
        <v>259</v>
      </c>
      <c r="C430" s="294" t="s">
        <v>86</v>
      </c>
      <c r="D430" s="267">
        <v>1</v>
      </c>
      <c r="E430" s="141"/>
      <c r="F430" s="141"/>
      <c r="G430" s="344"/>
    </row>
    <row r="431" spans="1:7" ht="27.75" customHeight="1" x14ac:dyDescent="0.3">
      <c r="A431" s="67" t="s">
        <v>348</v>
      </c>
      <c r="B431" s="282" t="s">
        <v>392</v>
      </c>
      <c r="C431" s="294" t="s">
        <v>12</v>
      </c>
      <c r="D431" s="267"/>
      <c r="E431" s="141"/>
      <c r="F431" s="141"/>
      <c r="G431" s="344"/>
    </row>
    <row r="432" spans="1:7" ht="30.75" customHeight="1" x14ac:dyDescent="0.3">
      <c r="A432" s="276">
        <v>3.8</v>
      </c>
      <c r="B432" s="306" t="s">
        <v>393</v>
      </c>
      <c r="C432" s="307"/>
      <c r="D432" s="308"/>
      <c r="E432" s="309"/>
      <c r="F432" s="310"/>
      <c r="G432" s="342"/>
    </row>
    <row r="433" spans="1:7" ht="73.8" customHeight="1" x14ac:dyDescent="0.3">
      <c r="A433" s="67" t="s">
        <v>834</v>
      </c>
      <c r="B433" s="183" t="s">
        <v>394</v>
      </c>
      <c r="C433" s="294" t="s">
        <v>28</v>
      </c>
      <c r="D433" s="291">
        <v>40</v>
      </c>
      <c r="E433" s="292"/>
      <c r="F433" s="161"/>
      <c r="G433" s="348"/>
    </row>
    <row r="434" spans="1:7" ht="72" customHeight="1" x14ac:dyDescent="0.3">
      <c r="A434" s="67" t="s">
        <v>835</v>
      </c>
      <c r="B434" s="183" t="s">
        <v>395</v>
      </c>
      <c r="C434" s="283" t="s">
        <v>28</v>
      </c>
      <c r="D434" s="291">
        <v>212.86</v>
      </c>
      <c r="E434" s="292"/>
      <c r="F434" s="161"/>
      <c r="G434" s="348"/>
    </row>
    <row r="435" spans="1:7" ht="30.75" customHeight="1" x14ac:dyDescent="0.3">
      <c r="A435" s="276">
        <v>3.9</v>
      </c>
      <c r="B435" s="306" t="s">
        <v>396</v>
      </c>
      <c r="C435" s="307"/>
      <c r="D435" s="308"/>
      <c r="E435" s="309"/>
      <c r="F435" s="310"/>
      <c r="G435" s="342"/>
    </row>
    <row r="436" spans="1:7" ht="24.75" customHeight="1" x14ac:dyDescent="0.3">
      <c r="A436" s="67" t="s">
        <v>836</v>
      </c>
      <c r="B436" s="227" t="s">
        <v>207</v>
      </c>
      <c r="C436" s="283" t="s">
        <v>11</v>
      </c>
      <c r="D436" s="267">
        <v>10.5</v>
      </c>
      <c r="E436" s="311"/>
      <c r="F436" s="312"/>
      <c r="G436" s="348"/>
    </row>
    <row r="437" spans="1:7" ht="31.2" customHeight="1" x14ac:dyDescent="0.3">
      <c r="A437" s="67" t="s">
        <v>837</v>
      </c>
      <c r="B437" s="236" t="s">
        <v>244</v>
      </c>
      <c r="C437" s="283" t="s">
        <v>110</v>
      </c>
      <c r="D437" s="267">
        <v>2.5</v>
      </c>
      <c r="E437" s="311"/>
      <c r="F437" s="312"/>
      <c r="G437" s="348"/>
    </row>
    <row r="438" spans="1:7" ht="33.75" customHeight="1" x14ac:dyDescent="0.3">
      <c r="A438" s="67" t="s">
        <v>838</v>
      </c>
      <c r="B438" s="236" t="s">
        <v>397</v>
      </c>
      <c r="C438" s="283" t="s">
        <v>110</v>
      </c>
      <c r="D438" s="267">
        <v>0.69</v>
      </c>
      <c r="E438" s="311"/>
      <c r="F438" s="312"/>
      <c r="G438" s="348"/>
    </row>
    <row r="439" spans="1:7" ht="33" customHeight="1" x14ac:dyDescent="0.3">
      <c r="A439" s="67" t="s">
        <v>839</v>
      </c>
      <c r="B439" s="293" t="s">
        <v>114</v>
      </c>
      <c r="C439" s="283" t="s">
        <v>110</v>
      </c>
      <c r="D439" s="267">
        <v>1.84</v>
      </c>
      <c r="E439" s="263"/>
      <c r="F439" s="312"/>
      <c r="G439" s="348"/>
    </row>
    <row r="440" spans="1:7" ht="33.75" customHeight="1" x14ac:dyDescent="0.3">
      <c r="A440" s="67" t="s">
        <v>840</v>
      </c>
      <c r="B440" s="227" t="s">
        <v>550</v>
      </c>
      <c r="C440" s="313" t="s">
        <v>28</v>
      </c>
      <c r="D440" s="267">
        <v>11.5</v>
      </c>
      <c r="E440" s="311"/>
      <c r="F440" s="312"/>
      <c r="G440" s="348"/>
    </row>
    <row r="441" spans="1:7" ht="45.75" customHeight="1" x14ac:dyDescent="0.3">
      <c r="A441" s="67" t="s">
        <v>841</v>
      </c>
      <c r="B441" s="236" t="s">
        <v>399</v>
      </c>
      <c r="C441" s="283" t="s">
        <v>11</v>
      </c>
      <c r="D441" s="267">
        <v>3.87</v>
      </c>
      <c r="E441" s="311"/>
      <c r="F441" s="312"/>
      <c r="G441" s="348"/>
    </row>
    <row r="442" spans="1:7" ht="46.5" customHeight="1" x14ac:dyDescent="0.3">
      <c r="A442" s="67" t="s">
        <v>842</v>
      </c>
      <c r="B442" s="236" t="s">
        <v>400</v>
      </c>
      <c r="C442" s="283" t="s">
        <v>11</v>
      </c>
      <c r="D442" s="267">
        <v>16.079999999999998</v>
      </c>
      <c r="E442" s="311"/>
      <c r="F442" s="312"/>
      <c r="G442" s="348"/>
    </row>
    <row r="443" spans="1:7" ht="32.25" customHeight="1" x14ac:dyDescent="0.3">
      <c r="A443" s="67" t="s">
        <v>843</v>
      </c>
      <c r="B443" s="227" t="s">
        <v>401</v>
      </c>
      <c r="C443" s="283" t="s">
        <v>11</v>
      </c>
      <c r="D443" s="267">
        <v>5.52</v>
      </c>
      <c r="E443" s="141"/>
      <c r="F443" s="312"/>
      <c r="G443" s="348"/>
    </row>
    <row r="444" spans="1:7" ht="43.5" customHeight="1" x14ac:dyDescent="0.3">
      <c r="A444" s="67" t="s">
        <v>844</v>
      </c>
      <c r="B444" s="183" t="s">
        <v>356</v>
      </c>
      <c r="C444" s="283" t="s">
        <v>11</v>
      </c>
      <c r="D444" s="267">
        <v>10.5</v>
      </c>
      <c r="E444" s="141"/>
      <c r="F444" s="141"/>
      <c r="G444" s="348"/>
    </row>
    <row r="445" spans="1:7" ht="49.5" customHeight="1" x14ac:dyDescent="0.3">
      <c r="A445" s="67" t="s">
        <v>845</v>
      </c>
      <c r="B445" s="227" t="s">
        <v>402</v>
      </c>
      <c r="C445" s="294" t="s">
        <v>12</v>
      </c>
      <c r="D445" s="267">
        <v>4</v>
      </c>
      <c r="E445" s="311"/>
      <c r="F445" s="312"/>
      <c r="G445" s="348"/>
    </row>
    <row r="446" spans="1:7" ht="31.5" customHeight="1" x14ac:dyDescent="0.3">
      <c r="A446" s="67" t="s">
        <v>846</v>
      </c>
      <c r="B446" s="227" t="s">
        <v>403</v>
      </c>
      <c r="C446" s="294" t="s">
        <v>12</v>
      </c>
      <c r="D446" s="267">
        <v>4</v>
      </c>
      <c r="E446" s="311"/>
      <c r="F446" s="312"/>
      <c r="G446" s="348"/>
    </row>
    <row r="447" spans="1:7" ht="30.75" customHeight="1" x14ac:dyDescent="0.3">
      <c r="A447" s="276">
        <v>3.1</v>
      </c>
      <c r="B447" s="306" t="s">
        <v>404</v>
      </c>
      <c r="C447" s="307"/>
      <c r="D447" s="308"/>
      <c r="E447" s="309"/>
      <c r="F447" s="310"/>
      <c r="G447" s="342"/>
    </row>
    <row r="448" spans="1:7" ht="24.75" customHeight="1" x14ac:dyDescent="0.3">
      <c r="A448" s="67" t="s">
        <v>847</v>
      </c>
      <c r="B448" s="227" t="s">
        <v>207</v>
      </c>
      <c r="C448" s="283" t="s">
        <v>11</v>
      </c>
      <c r="D448" s="267">
        <v>6.16</v>
      </c>
      <c r="E448" s="311"/>
      <c r="F448" s="312"/>
      <c r="G448" s="348"/>
    </row>
    <row r="449" spans="1:7" ht="34.200000000000003" customHeight="1" x14ac:dyDescent="0.3">
      <c r="A449" s="67" t="s">
        <v>848</v>
      </c>
      <c r="B449" s="236" t="s">
        <v>244</v>
      </c>
      <c r="C449" s="283" t="s">
        <v>110</v>
      </c>
      <c r="D449" s="267">
        <v>0.7</v>
      </c>
      <c r="E449" s="311"/>
      <c r="F449" s="312"/>
      <c r="G449" s="348"/>
    </row>
    <row r="450" spans="1:7" ht="33.75" customHeight="1" x14ac:dyDescent="0.3">
      <c r="A450" s="67" t="s">
        <v>849</v>
      </c>
      <c r="B450" s="236" t="s">
        <v>397</v>
      </c>
      <c r="C450" s="283" t="s">
        <v>110</v>
      </c>
      <c r="D450" s="267">
        <v>0.25</v>
      </c>
      <c r="E450" s="311"/>
      <c r="F450" s="312"/>
      <c r="G450" s="348"/>
    </row>
    <row r="451" spans="1:7" ht="33" customHeight="1" x14ac:dyDescent="0.3">
      <c r="A451" s="67" t="s">
        <v>850</v>
      </c>
      <c r="B451" s="293" t="s">
        <v>114</v>
      </c>
      <c r="C451" s="283" t="s">
        <v>110</v>
      </c>
      <c r="D451" s="267">
        <v>0.6</v>
      </c>
      <c r="E451" s="263"/>
      <c r="F451" s="312"/>
      <c r="G451" s="348"/>
    </row>
    <row r="452" spans="1:7" ht="33.75" customHeight="1" x14ac:dyDescent="0.3">
      <c r="A452" s="67" t="s">
        <v>851</v>
      </c>
      <c r="B452" s="227" t="s">
        <v>398</v>
      </c>
      <c r="C452" s="313" t="s">
        <v>28</v>
      </c>
      <c r="D452" s="267">
        <v>3.68</v>
      </c>
      <c r="E452" s="311"/>
      <c r="F452" s="312"/>
      <c r="G452" s="348"/>
    </row>
    <row r="453" spans="1:7" ht="47.25" customHeight="1" x14ac:dyDescent="0.3">
      <c r="A453" s="67" t="s">
        <v>852</v>
      </c>
      <c r="B453" s="236" t="s">
        <v>400</v>
      </c>
      <c r="C453" s="283" t="s">
        <v>11</v>
      </c>
      <c r="D453" s="267">
        <v>8.83</v>
      </c>
      <c r="E453" s="311"/>
      <c r="F453" s="312"/>
      <c r="G453" s="348"/>
    </row>
    <row r="454" spans="1:7" ht="43.5" customHeight="1" x14ac:dyDescent="0.3">
      <c r="A454" s="67" t="s">
        <v>853</v>
      </c>
      <c r="B454" s="183" t="s">
        <v>547</v>
      </c>
      <c r="C454" s="283" t="s">
        <v>11</v>
      </c>
      <c r="D454" s="267">
        <v>6.16</v>
      </c>
      <c r="E454" s="141"/>
      <c r="F454" s="312"/>
      <c r="G454" s="348"/>
    </row>
    <row r="455" spans="1:7" ht="35.25" customHeight="1" x14ac:dyDescent="0.3">
      <c r="A455" s="67" t="s">
        <v>854</v>
      </c>
      <c r="B455" s="227" t="s">
        <v>401</v>
      </c>
      <c r="C455" s="283" t="s">
        <v>11</v>
      </c>
      <c r="D455" s="267">
        <v>1.53</v>
      </c>
      <c r="E455" s="141"/>
      <c r="F455" s="312"/>
      <c r="G455" s="348"/>
    </row>
    <row r="456" spans="1:7" ht="49.5" customHeight="1" x14ac:dyDescent="0.3">
      <c r="A456" s="67" t="s">
        <v>855</v>
      </c>
      <c r="B456" s="227" t="s">
        <v>402</v>
      </c>
      <c r="C456" s="294" t="s">
        <v>12</v>
      </c>
      <c r="D456" s="267">
        <v>1</v>
      </c>
      <c r="E456" s="311"/>
      <c r="F456" s="312"/>
      <c r="G456" s="348"/>
    </row>
    <row r="457" spans="1:7" ht="31.5" customHeight="1" x14ac:dyDescent="0.3">
      <c r="A457" s="67" t="s">
        <v>856</v>
      </c>
      <c r="B457" s="227" t="s">
        <v>405</v>
      </c>
      <c r="C457" s="314" t="s">
        <v>12</v>
      </c>
      <c r="D457" s="170">
        <v>1</v>
      </c>
      <c r="E457" s="315"/>
      <c r="F457" s="316"/>
      <c r="G457" s="348"/>
    </row>
    <row r="458" spans="1:7" ht="31.5" customHeight="1" x14ac:dyDescent="0.3">
      <c r="A458" s="276">
        <v>3.11</v>
      </c>
      <c r="B458" s="306" t="s">
        <v>406</v>
      </c>
      <c r="C458" s="307"/>
      <c r="D458" s="308"/>
      <c r="E458" s="309"/>
      <c r="F458" s="310"/>
      <c r="G458" s="348"/>
    </row>
    <row r="459" spans="1:7" ht="31.5" customHeight="1" x14ac:dyDescent="0.3">
      <c r="A459" s="67" t="s">
        <v>857</v>
      </c>
      <c r="B459" s="227" t="s">
        <v>361</v>
      </c>
      <c r="C459" s="283" t="s">
        <v>11</v>
      </c>
      <c r="D459" s="267">
        <v>300</v>
      </c>
      <c r="E459" s="311"/>
      <c r="F459" s="312"/>
      <c r="G459" s="348"/>
    </row>
    <row r="460" spans="1:7" ht="31.5" customHeight="1" x14ac:dyDescent="0.3">
      <c r="A460" s="67" t="s">
        <v>858</v>
      </c>
      <c r="B460" s="227" t="s">
        <v>407</v>
      </c>
      <c r="C460" s="283" t="s">
        <v>11</v>
      </c>
      <c r="D460" s="267">
        <v>230</v>
      </c>
      <c r="E460" s="311"/>
      <c r="F460" s="312"/>
      <c r="G460" s="348"/>
    </row>
    <row r="461" spans="1:7" ht="45" customHeight="1" x14ac:dyDescent="0.3">
      <c r="A461" s="67" t="s">
        <v>859</v>
      </c>
      <c r="B461" s="183" t="s">
        <v>356</v>
      </c>
      <c r="C461" s="283" t="s">
        <v>11</v>
      </c>
      <c r="D461" s="267">
        <v>70</v>
      </c>
      <c r="E461" s="141"/>
      <c r="F461" s="312"/>
      <c r="G461" s="348"/>
    </row>
    <row r="462" spans="1:7" ht="27" customHeight="1" x14ac:dyDescent="0.3">
      <c r="A462" s="67" t="s">
        <v>860</v>
      </c>
      <c r="B462" s="293" t="s">
        <v>408</v>
      </c>
      <c r="C462" s="283" t="s">
        <v>12</v>
      </c>
      <c r="D462" s="267">
        <v>2</v>
      </c>
      <c r="E462" s="263"/>
      <c r="F462" s="312"/>
      <c r="G462" s="348"/>
    </row>
    <row r="463" spans="1:7" ht="21.75" customHeight="1" x14ac:dyDescent="0.3">
      <c r="A463" s="276">
        <v>3.12</v>
      </c>
      <c r="B463" s="306" t="s">
        <v>409</v>
      </c>
      <c r="C463" s="307"/>
      <c r="D463" s="308"/>
      <c r="E463" s="309"/>
      <c r="F463" s="310"/>
      <c r="G463" s="348"/>
    </row>
    <row r="464" spans="1:7" ht="140.25" customHeight="1" x14ac:dyDescent="0.3">
      <c r="A464" s="67" t="s">
        <v>861</v>
      </c>
      <c r="B464" s="227" t="s">
        <v>410</v>
      </c>
      <c r="C464" s="283" t="s">
        <v>12</v>
      </c>
      <c r="D464" s="267">
        <v>1</v>
      </c>
      <c r="E464" s="317"/>
      <c r="F464" s="312"/>
      <c r="G464" s="348"/>
    </row>
    <row r="465" spans="1:7" ht="34.5" customHeight="1" x14ac:dyDescent="0.3">
      <c r="A465" s="3">
        <v>4</v>
      </c>
      <c r="B465" s="387" t="s">
        <v>411</v>
      </c>
      <c r="C465" s="387"/>
      <c r="D465" s="387"/>
      <c r="E465" s="387"/>
      <c r="F465" s="387"/>
      <c r="G465" s="353"/>
    </row>
    <row r="466" spans="1:7" ht="27" customHeight="1" x14ac:dyDescent="0.3">
      <c r="A466" s="47">
        <v>4.0999999999999996</v>
      </c>
      <c r="B466" s="386" t="s">
        <v>100</v>
      </c>
      <c r="C466" s="386"/>
      <c r="D466" s="386"/>
      <c r="E466" s="386"/>
      <c r="F466" s="318"/>
      <c r="G466" s="348"/>
    </row>
    <row r="467" spans="1:7" ht="39.6" x14ac:dyDescent="0.3">
      <c r="A467" s="67" t="s">
        <v>521</v>
      </c>
      <c r="B467" s="227" t="s">
        <v>412</v>
      </c>
      <c r="C467" s="151" t="s">
        <v>28</v>
      </c>
      <c r="D467" s="291">
        <v>113.35</v>
      </c>
      <c r="E467" s="394"/>
      <c r="F467" s="161"/>
      <c r="G467" s="348"/>
    </row>
    <row r="468" spans="1:7" ht="57" customHeight="1" x14ac:dyDescent="0.3">
      <c r="A468" s="67" t="s">
        <v>522</v>
      </c>
      <c r="B468" s="227" t="s">
        <v>413</v>
      </c>
      <c r="C468" s="151" t="s">
        <v>28</v>
      </c>
      <c r="D468" s="291">
        <v>213.18</v>
      </c>
      <c r="E468" s="394"/>
      <c r="F468" s="161"/>
      <c r="G468" s="348"/>
    </row>
    <row r="469" spans="1:7" ht="39.6" x14ac:dyDescent="0.3">
      <c r="A469" s="67" t="s">
        <v>523</v>
      </c>
      <c r="B469" s="227" t="s">
        <v>414</v>
      </c>
      <c r="C469" s="151" t="s">
        <v>28</v>
      </c>
      <c r="D469" s="291">
        <v>33.72</v>
      </c>
      <c r="E469" s="394"/>
      <c r="F469" s="161"/>
      <c r="G469" s="348"/>
    </row>
    <row r="470" spans="1:7" ht="39.6" x14ac:dyDescent="0.3">
      <c r="A470" s="67" t="s">
        <v>524</v>
      </c>
      <c r="B470" s="227" t="s">
        <v>415</v>
      </c>
      <c r="C470" s="151" t="s">
        <v>28</v>
      </c>
      <c r="D470" s="291">
        <v>86.65</v>
      </c>
      <c r="E470" s="394"/>
      <c r="F470" s="161"/>
      <c r="G470" s="348"/>
    </row>
    <row r="471" spans="1:7" ht="34.5" customHeight="1" x14ac:dyDescent="0.3">
      <c r="A471" s="67" t="s">
        <v>862</v>
      </c>
      <c r="B471" s="227" t="s">
        <v>416</v>
      </c>
      <c r="C471" s="151" t="s">
        <v>12</v>
      </c>
      <c r="D471" s="291">
        <v>1</v>
      </c>
      <c r="E471" s="394"/>
      <c r="F471" s="161"/>
      <c r="G471" s="348"/>
    </row>
    <row r="472" spans="1:7" ht="39.6" x14ac:dyDescent="0.3">
      <c r="A472" s="67" t="s">
        <v>863</v>
      </c>
      <c r="B472" s="227" t="s">
        <v>417</v>
      </c>
      <c r="C472" s="151" t="s">
        <v>12</v>
      </c>
      <c r="D472" s="291">
        <v>2</v>
      </c>
      <c r="E472" s="394"/>
      <c r="F472" s="161"/>
      <c r="G472" s="348"/>
    </row>
    <row r="473" spans="1:7" ht="26.4" x14ac:dyDescent="0.3">
      <c r="A473" s="67" t="s">
        <v>864</v>
      </c>
      <c r="B473" s="227" t="s">
        <v>418</v>
      </c>
      <c r="C473" s="151" t="s">
        <v>12</v>
      </c>
      <c r="D473" s="291">
        <v>1</v>
      </c>
      <c r="E473" s="394"/>
      <c r="F473" s="161"/>
      <c r="G473" s="348"/>
    </row>
    <row r="474" spans="1:7" x14ac:dyDescent="0.3">
      <c r="A474" s="67" t="s">
        <v>865</v>
      </c>
      <c r="B474" s="269" t="s">
        <v>419</v>
      </c>
      <c r="C474" s="294" t="s">
        <v>12</v>
      </c>
      <c r="D474" s="291">
        <v>5</v>
      </c>
      <c r="E474" s="395"/>
      <c r="F474" s="161"/>
      <c r="G474" s="348"/>
    </row>
    <row r="475" spans="1:7" ht="29.4" customHeight="1" x14ac:dyDescent="0.3">
      <c r="A475" s="67" t="s">
        <v>866</v>
      </c>
      <c r="B475" s="262" t="s">
        <v>420</v>
      </c>
      <c r="C475" s="294" t="s">
        <v>12</v>
      </c>
      <c r="D475" s="291">
        <v>8</v>
      </c>
      <c r="E475" s="395"/>
      <c r="F475" s="161"/>
      <c r="G475" s="348"/>
    </row>
    <row r="476" spans="1:7" x14ac:dyDescent="0.3">
      <c r="A476" s="67" t="s">
        <v>867</v>
      </c>
      <c r="B476" s="262" t="s">
        <v>421</v>
      </c>
      <c r="C476" s="294" t="s">
        <v>12</v>
      </c>
      <c r="D476" s="291">
        <v>1</v>
      </c>
      <c r="E476" s="256"/>
      <c r="F476" s="161"/>
      <c r="G476" s="348"/>
    </row>
    <row r="477" spans="1:7" ht="142.19999999999999" customHeight="1" x14ac:dyDescent="0.3">
      <c r="A477" s="67" t="s">
        <v>868</v>
      </c>
      <c r="B477" s="262" t="s">
        <v>422</v>
      </c>
      <c r="C477" s="294" t="s">
        <v>12</v>
      </c>
      <c r="D477" s="291">
        <v>3</v>
      </c>
      <c r="E477" s="256"/>
      <c r="F477" s="161"/>
      <c r="G477" s="348"/>
    </row>
    <row r="478" spans="1:7" ht="32.25" customHeight="1" x14ac:dyDescent="0.3">
      <c r="A478" s="47">
        <v>4.2</v>
      </c>
      <c r="B478" s="386" t="s">
        <v>423</v>
      </c>
      <c r="C478" s="386"/>
      <c r="D478" s="386"/>
      <c r="E478" s="386"/>
      <c r="F478" s="318"/>
      <c r="G478" s="348"/>
    </row>
    <row r="479" spans="1:7" ht="33.75" customHeight="1" x14ac:dyDescent="0.3">
      <c r="A479" s="67" t="s">
        <v>525</v>
      </c>
      <c r="B479" s="262" t="s">
        <v>424</v>
      </c>
      <c r="C479" s="313" t="s">
        <v>28</v>
      </c>
      <c r="D479" s="291">
        <v>61.519999999999996</v>
      </c>
      <c r="E479" s="319"/>
      <c r="F479" s="161"/>
      <c r="G479" s="348"/>
    </row>
    <row r="480" spans="1:7" ht="31.5" customHeight="1" x14ac:dyDescent="0.3">
      <c r="A480" s="67" t="s">
        <v>526</v>
      </c>
      <c r="B480" s="262" t="s">
        <v>425</v>
      </c>
      <c r="C480" s="313" t="s">
        <v>28</v>
      </c>
      <c r="D480" s="291">
        <v>76.05</v>
      </c>
      <c r="E480" s="292"/>
      <c r="F480" s="161"/>
      <c r="G480" s="348"/>
    </row>
    <row r="481" spans="1:7" ht="34.5" customHeight="1" x14ac:dyDescent="0.3">
      <c r="A481" s="67" t="s">
        <v>527</v>
      </c>
      <c r="B481" s="262" t="s">
        <v>426</v>
      </c>
      <c r="C481" s="313" t="s">
        <v>28</v>
      </c>
      <c r="D481" s="291">
        <v>58.620000000000005</v>
      </c>
      <c r="E481" s="292"/>
      <c r="F481" s="161"/>
      <c r="G481" s="348"/>
    </row>
    <row r="482" spans="1:7" ht="31.5" customHeight="1" x14ac:dyDescent="0.3">
      <c r="A482" s="67" t="s">
        <v>528</v>
      </c>
      <c r="B482" s="262" t="s">
        <v>427</v>
      </c>
      <c r="C482" s="313" t="s">
        <v>28</v>
      </c>
      <c r="D482" s="291">
        <v>12.600000000000001</v>
      </c>
      <c r="E482" s="292"/>
      <c r="F482" s="161"/>
      <c r="G482" s="348"/>
    </row>
    <row r="483" spans="1:7" ht="78" customHeight="1" x14ac:dyDescent="0.3">
      <c r="A483" s="67" t="s">
        <v>529</v>
      </c>
      <c r="B483" s="262" t="s">
        <v>428</v>
      </c>
      <c r="C483" s="313" t="s">
        <v>12</v>
      </c>
      <c r="D483" s="291">
        <v>7</v>
      </c>
      <c r="E483" s="292"/>
      <c r="F483" s="161"/>
      <c r="G483" s="348"/>
    </row>
    <row r="484" spans="1:7" ht="36.75" customHeight="1" x14ac:dyDescent="0.3">
      <c r="A484" s="67" t="s">
        <v>530</v>
      </c>
      <c r="B484" s="152" t="s">
        <v>429</v>
      </c>
      <c r="C484" s="313" t="s">
        <v>12</v>
      </c>
      <c r="D484" s="291">
        <v>1</v>
      </c>
      <c r="E484" s="292"/>
      <c r="F484" s="161"/>
      <c r="G484" s="348"/>
    </row>
    <row r="485" spans="1:7" ht="57" customHeight="1" x14ac:dyDescent="0.3">
      <c r="A485" s="67" t="s">
        <v>531</v>
      </c>
      <c r="B485" s="320" t="s">
        <v>430</v>
      </c>
      <c r="C485" s="313" t="s">
        <v>12</v>
      </c>
      <c r="D485" s="291">
        <v>3</v>
      </c>
      <c r="E485" s="292"/>
      <c r="F485" s="161"/>
      <c r="G485" s="348"/>
    </row>
    <row r="486" spans="1:7" ht="33" customHeight="1" x14ac:dyDescent="0.3">
      <c r="A486" s="47">
        <v>4.3</v>
      </c>
      <c r="B486" s="386" t="s">
        <v>431</v>
      </c>
      <c r="C486" s="386"/>
      <c r="D486" s="386"/>
      <c r="E486" s="386"/>
      <c r="F486" s="318"/>
      <c r="G486" s="348"/>
    </row>
    <row r="487" spans="1:7" ht="40.200000000000003" x14ac:dyDescent="0.3">
      <c r="A487" s="151" t="s">
        <v>532</v>
      </c>
      <c r="B487" s="321" t="s">
        <v>432</v>
      </c>
      <c r="C487" s="294" t="s">
        <v>28</v>
      </c>
      <c r="D487" s="291">
        <v>83</v>
      </c>
      <c r="E487" s="56"/>
      <c r="F487" s="161"/>
      <c r="G487" s="348"/>
    </row>
    <row r="488" spans="1:7" ht="66.599999999999994" x14ac:dyDescent="0.3">
      <c r="A488" s="151" t="s">
        <v>533</v>
      </c>
      <c r="B488" s="321" t="s">
        <v>433</v>
      </c>
      <c r="C488" s="294" t="s">
        <v>28</v>
      </c>
      <c r="D488" s="291">
        <v>55.25</v>
      </c>
      <c r="E488" s="56"/>
      <c r="F488" s="161"/>
      <c r="G488" s="348"/>
    </row>
    <row r="489" spans="1:7" ht="53.4" x14ac:dyDescent="0.3">
      <c r="A489" s="151" t="s">
        <v>534</v>
      </c>
      <c r="B489" s="321" t="s">
        <v>434</v>
      </c>
      <c r="C489" s="294" t="s">
        <v>28</v>
      </c>
      <c r="D489" s="291">
        <v>79.7</v>
      </c>
      <c r="E489" s="56"/>
      <c r="F489" s="161"/>
      <c r="G489" s="348"/>
    </row>
    <row r="490" spans="1:7" ht="26.4" x14ac:dyDescent="0.3">
      <c r="A490" s="151" t="s">
        <v>535</v>
      </c>
      <c r="B490" s="262" t="s">
        <v>435</v>
      </c>
      <c r="C490" s="151" t="s">
        <v>28</v>
      </c>
      <c r="D490" s="291">
        <v>128.59</v>
      </c>
      <c r="E490" s="56"/>
      <c r="F490" s="161"/>
      <c r="G490" s="348"/>
    </row>
    <row r="491" spans="1:7" ht="26.4" x14ac:dyDescent="0.3">
      <c r="A491" s="151" t="s">
        <v>869</v>
      </c>
      <c r="B491" s="262" t="s">
        <v>436</v>
      </c>
      <c r="C491" s="151" t="s">
        <v>28</v>
      </c>
      <c r="D491" s="291">
        <v>93.25</v>
      </c>
      <c r="E491" s="56"/>
      <c r="F491" s="161"/>
      <c r="G491" s="348"/>
    </row>
    <row r="492" spans="1:7" ht="26.4" x14ac:dyDescent="0.3">
      <c r="A492" s="151" t="s">
        <v>870</v>
      </c>
      <c r="B492" s="262" t="s">
        <v>437</v>
      </c>
      <c r="C492" s="151" t="s">
        <v>28</v>
      </c>
      <c r="D492" s="291">
        <v>57.260000000000005</v>
      </c>
      <c r="E492" s="56"/>
      <c r="F492" s="161"/>
      <c r="G492" s="348"/>
    </row>
    <row r="493" spans="1:7" ht="38.25" customHeight="1" x14ac:dyDescent="0.3">
      <c r="A493" s="151" t="s">
        <v>871</v>
      </c>
      <c r="B493" s="262" t="s">
        <v>438</v>
      </c>
      <c r="C493" s="151" t="s">
        <v>28</v>
      </c>
      <c r="D493" s="291">
        <v>63</v>
      </c>
      <c r="E493" s="56"/>
      <c r="F493" s="161"/>
      <c r="G493" s="348"/>
    </row>
    <row r="494" spans="1:7" ht="39" customHeight="1" x14ac:dyDescent="0.3">
      <c r="A494" s="151" t="s">
        <v>872</v>
      </c>
      <c r="B494" s="262" t="s">
        <v>439</v>
      </c>
      <c r="C494" s="151" t="s">
        <v>28</v>
      </c>
      <c r="D494" s="291">
        <v>41</v>
      </c>
      <c r="E494" s="56"/>
      <c r="F494" s="161"/>
      <c r="G494" s="348"/>
    </row>
    <row r="495" spans="1:7" ht="79.2" x14ac:dyDescent="0.3">
      <c r="A495" s="151" t="s">
        <v>873</v>
      </c>
      <c r="B495" s="262" t="s">
        <v>440</v>
      </c>
      <c r="C495" s="151" t="s">
        <v>12</v>
      </c>
      <c r="D495" s="291">
        <v>38</v>
      </c>
      <c r="E495" s="56"/>
      <c r="F495" s="161"/>
      <c r="G495" s="348"/>
    </row>
    <row r="496" spans="1:7" ht="48" customHeight="1" x14ac:dyDescent="0.3">
      <c r="A496" s="151" t="s">
        <v>874</v>
      </c>
      <c r="B496" s="262" t="s">
        <v>441</v>
      </c>
      <c r="C496" s="151" t="s">
        <v>12</v>
      </c>
      <c r="D496" s="291">
        <v>1</v>
      </c>
      <c r="E496" s="56"/>
      <c r="F496" s="161"/>
      <c r="G496" s="348"/>
    </row>
    <row r="497" spans="1:7" ht="37.5" customHeight="1" x14ac:dyDescent="0.3">
      <c r="A497" s="151" t="s">
        <v>875</v>
      </c>
      <c r="B497" s="262" t="s">
        <v>442</v>
      </c>
      <c r="C497" s="294" t="s">
        <v>12</v>
      </c>
      <c r="D497" s="291">
        <v>1</v>
      </c>
      <c r="E497" s="56"/>
      <c r="F497" s="161"/>
      <c r="G497" s="348"/>
    </row>
    <row r="498" spans="1:7" ht="30.75" customHeight="1" x14ac:dyDescent="0.3">
      <c r="A498" s="441" t="s">
        <v>443</v>
      </c>
      <c r="B498" s="442"/>
      <c r="C498" s="442"/>
      <c r="D498" s="443"/>
      <c r="E498" s="440"/>
      <c r="F498" s="440"/>
      <c r="G498" s="348"/>
    </row>
    <row r="499" spans="1:7" ht="35.25" customHeight="1" x14ac:dyDescent="0.3">
      <c r="A499" s="3">
        <v>5</v>
      </c>
      <c r="B499" s="272" t="s">
        <v>444</v>
      </c>
      <c r="C499" s="272"/>
      <c r="D499" s="272"/>
      <c r="E499" s="272"/>
      <c r="F499" s="272"/>
      <c r="G499" s="354"/>
    </row>
    <row r="500" spans="1:7" ht="64.2" customHeight="1" x14ac:dyDescent="0.3">
      <c r="A500" s="67" t="s">
        <v>445</v>
      </c>
      <c r="B500" s="323" t="s">
        <v>446</v>
      </c>
      <c r="C500" s="314" t="s">
        <v>12</v>
      </c>
      <c r="D500" s="324">
        <v>1</v>
      </c>
      <c r="E500" s="325"/>
      <c r="F500" s="268"/>
      <c r="G500" s="348"/>
    </row>
    <row r="501" spans="1:7" ht="61.8" customHeight="1" x14ac:dyDescent="0.3">
      <c r="A501" s="67" t="s">
        <v>447</v>
      </c>
      <c r="B501" s="212" t="s">
        <v>506</v>
      </c>
      <c r="C501" s="326" t="s">
        <v>28</v>
      </c>
      <c r="D501" s="327">
        <v>10.5</v>
      </c>
      <c r="E501" s="325"/>
      <c r="F501" s="268"/>
      <c r="G501" s="348"/>
    </row>
    <row r="502" spans="1:7" ht="73.2" customHeight="1" x14ac:dyDescent="0.3">
      <c r="A502" s="67" t="s">
        <v>448</v>
      </c>
      <c r="B502" s="212" t="s">
        <v>507</v>
      </c>
      <c r="C502" s="326" t="s">
        <v>28</v>
      </c>
      <c r="D502" s="327">
        <v>40.6</v>
      </c>
      <c r="E502" s="325"/>
      <c r="F502" s="268"/>
      <c r="G502" s="348"/>
    </row>
    <row r="503" spans="1:7" ht="68.400000000000006" customHeight="1" x14ac:dyDescent="0.3">
      <c r="A503" s="67" t="s">
        <v>449</v>
      </c>
      <c r="B503" s="212" t="s">
        <v>508</v>
      </c>
      <c r="C503" s="326" t="s">
        <v>28</v>
      </c>
      <c r="D503" s="327">
        <v>21</v>
      </c>
      <c r="E503" s="325"/>
      <c r="F503" s="268"/>
      <c r="G503" s="348"/>
    </row>
    <row r="504" spans="1:7" ht="63" customHeight="1" x14ac:dyDescent="0.3">
      <c r="A504" s="67" t="s">
        <v>450</v>
      </c>
      <c r="B504" s="212" t="s">
        <v>509</v>
      </c>
      <c r="C504" s="326" t="s">
        <v>28</v>
      </c>
      <c r="D504" s="327">
        <v>65.099999999999994</v>
      </c>
      <c r="E504" s="325"/>
      <c r="F504" s="268"/>
      <c r="G504" s="348"/>
    </row>
    <row r="505" spans="1:7" ht="69.599999999999994" customHeight="1" x14ac:dyDescent="0.3">
      <c r="A505" s="67" t="s">
        <v>451</v>
      </c>
      <c r="B505" s="212" t="s">
        <v>510</v>
      </c>
      <c r="C505" s="326" t="s">
        <v>28</v>
      </c>
      <c r="D505" s="327">
        <v>66.5</v>
      </c>
      <c r="E505" s="325"/>
      <c r="F505" s="268"/>
      <c r="G505" s="348"/>
    </row>
    <row r="506" spans="1:7" ht="72.599999999999994" customHeight="1" x14ac:dyDescent="0.3">
      <c r="A506" s="67" t="s">
        <v>452</v>
      </c>
      <c r="B506" s="212" t="s">
        <v>511</v>
      </c>
      <c r="C506" s="326" t="s">
        <v>28</v>
      </c>
      <c r="D506" s="327">
        <v>79.099999999999994</v>
      </c>
      <c r="E506" s="325"/>
      <c r="F506" s="268"/>
      <c r="G506" s="348"/>
    </row>
    <row r="507" spans="1:7" ht="63" customHeight="1" x14ac:dyDescent="0.3">
      <c r="A507" s="67" t="s">
        <v>453</v>
      </c>
      <c r="B507" s="212" t="s">
        <v>512</v>
      </c>
      <c r="C507" s="326" t="s">
        <v>28</v>
      </c>
      <c r="D507" s="327">
        <v>5.6</v>
      </c>
      <c r="E507" s="325"/>
      <c r="F507" s="268"/>
      <c r="G507" s="348"/>
    </row>
    <row r="508" spans="1:7" ht="60.75" customHeight="1" x14ac:dyDescent="0.3">
      <c r="A508" s="67" t="s">
        <v>454</v>
      </c>
      <c r="B508" s="212" t="s">
        <v>513</v>
      </c>
      <c r="C508" s="328" t="s">
        <v>28</v>
      </c>
      <c r="D508" s="327">
        <v>95.2</v>
      </c>
      <c r="E508" s="325"/>
      <c r="F508" s="268"/>
      <c r="G508" s="348"/>
    </row>
    <row r="509" spans="1:7" ht="60" customHeight="1" x14ac:dyDescent="0.3">
      <c r="A509" s="67" t="s">
        <v>455</v>
      </c>
      <c r="B509" s="212" t="s">
        <v>514</v>
      </c>
      <c r="C509" s="328" t="s">
        <v>12</v>
      </c>
      <c r="D509" s="327">
        <v>85</v>
      </c>
      <c r="E509" s="325"/>
      <c r="F509" s="268"/>
      <c r="G509" s="348"/>
    </row>
    <row r="510" spans="1:7" ht="73.2" customHeight="1" x14ac:dyDescent="0.3">
      <c r="A510" s="67" t="s">
        <v>456</v>
      </c>
      <c r="B510" s="212" t="s">
        <v>515</v>
      </c>
      <c r="C510" s="328" t="s">
        <v>12</v>
      </c>
      <c r="D510" s="327">
        <v>92</v>
      </c>
      <c r="E510" s="325"/>
      <c r="F510" s="268"/>
      <c r="G510" s="348"/>
    </row>
    <row r="511" spans="1:7" ht="60" customHeight="1" x14ac:dyDescent="0.3">
      <c r="A511" s="67" t="s">
        <v>876</v>
      </c>
      <c r="B511" s="212" t="s">
        <v>516</v>
      </c>
      <c r="C511" s="328" t="s">
        <v>28</v>
      </c>
      <c r="D511" s="327">
        <v>28</v>
      </c>
      <c r="E511" s="325"/>
      <c r="F511" s="268"/>
      <c r="G511" s="348"/>
    </row>
    <row r="512" spans="1:7" ht="54.75" customHeight="1" x14ac:dyDescent="0.3">
      <c r="A512" s="67" t="s">
        <v>877</v>
      </c>
      <c r="B512" s="323" t="s">
        <v>457</v>
      </c>
      <c r="C512" s="328" t="s">
        <v>28</v>
      </c>
      <c r="D512" s="327">
        <v>1</v>
      </c>
      <c r="E512" s="329"/>
      <c r="F512" s="268"/>
      <c r="G512" s="348"/>
    </row>
    <row r="513" spans="1:7" ht="40.5" customHeight="1" x14ac:dyDescent="0.3">
      <c r="A513" s="67" t="s">
        <v>878</v>
      </c>
      <c r="B513" s="323" t="s">
        <v>458</v>
      </c>
      <c r="C513" s="328" t="s">
        <v>28</v>
      </c>
      <c r="D513" s="327">
        <v>4</v>
      </c>
      <c r="E513" s="329"/>
      <c r="F513" s="268"/>
      <c r="G513" s="348"/>
    </row>
    <row r="514" spans="1:7" ht="75" customHeight="1" x14ac:dyDescent="0.3">
      <c r="A514" s="67" t="s">
        <v>879</v>
      </c>
      <c r="B514" s="323" t="s">
        <v>517</v>
      </c>
      <c r="C514" s="294" t="s">
        <v>12</v>
      </c>
      <c r="D514" s="327">
        <v>3</v>
      </c>
      <c r="E514" s="329"/>
      <c r="F514" s="268"/>
      <c r="G514" s="348"/>
    </row>
    <row r="515" spans="1:7" ht="56.25" customHeight="1" x14ac:dyDescent="0.3">
      <c r="A515" s="67" t="s">
        <v>880</v>
      </c>
      <c r="B515" s="330" t="s">
        <v>387</v>
      </c>
      <c r="C515" s="294" t="s">
        <v>12</v>
      </c>
      <c r="D515" s="214">
        <v>1</v>
      </c>
      <c r="E515" s="215"/>
      <c r="F515" s="268"/>
      <c r="G515" s="348"/>
    </row>
    <row r="516" spans="1:7" ht="56.25" customHeight="1" x14ac:dyDescent="0.3">
      <c r="A516" s="67" t="s">
        <v>881</v>
      </c>
      <c r="B516" s="330" t="s">
        <v>518</v>
      </c>
      <c r="C516" s="294" t="s">
        <v>12</v>
      </c>
      <c r="D516" s="214">
        <v>1</v>
      </c>
      <c r="E516" s="215"/>
      <c r="F516" s="268"/>
      <c r="G516" s="348"/>
    </row>
    <row r="517" spans="1:7" ht="56.25" customHeight="1" x14ac:dyDescent="0.3">
      <c r="A517" s="67" t="s">
        <v>882</v>
      </c>
      <c r="B517" s="330" t="s">
        <v>519</v>
      </c>
      <c r="C517" s="294" t="s">
        <v>12</v>
      </c>
      <c r="D517" s="214">
        <v>1</v>
      </c>
      <c r="E517" s="215"/>
      <c r="F517" s="268"/>
      <c r="G517" s="348"/>
    </row>
    <row r="518" spans="1:7" ht="56.25" customHeight="1" x14ac:dyDescent="0.3">
      <c r="A518" s="67" t="s">
        <v>883</v>
      </c>
      <c r="B518" s="330" t="s">
        <v>520</v>
      </c>
      <c r="C518" s="294" t="s">
        <v>12</v>
      </c>
      <c r="D518" s="214">
        <v>2</v>
      </c>
      <c r="E518" s="215"/>
      <c r="F518" s="268"/>
      <c r="G518" s="348"/>
    </row>
    <row r="519" spans="1:7" ht="30.75" customHeight="1" x14ac:dyDescent="0.3">
      <c r="A519" s="47">
        <v>5.2</v>
      </c>
      <c r="B519" s="286" t="s">
        <v>459</v>
      </c>
      <c r="C519" s="322"/>
      <c r="D519" s="322">
        <v>0</v>
      </c>
      <c r="E519" s="322"/>
      <c r="F519" s="322"/>
      <c r="G519" s="348"/>
    </row>
    <row r="520" spans="1:7" ht="57" customHeight="1" x14ac:dyDescent="0.3">
      <c r="A520" s="67" t="s">
        <v>460</v>
      </c>
      <c r="B520" s="269" t="s">
        <v>461</v>
      </c>
      <c r="C520" s="314" t="s">
        <v>12</v>
      </c>
      <c r="D520" s="170">
        <v>1</v>
      </c>
      <c r="E520" s="331"/>
      <c r="F520" s="268"/>
      <c r="G520" s="348"/>
    </row>
    <row r="521" spans="1:7" ht="57" customHeight="1" x14ac:dyDescent="0.3">
      <c r="A521" s="67" t="s">
        <v>462</v>
      </c>
      <c r="B521" s="269" t="s">
        <v>463</v>
      </c>
      <c r="C521" s="314" t="s">
        <v>12</v>
      </c>
      <c r="D521" s="170">
        <v>1</v>
      </c>
      <c r="E521" s="331"/>
      <c r="F521" s="268"/>
      <c r="G521" s="348"/>
    </row>
    <row r="522" spans="1:7" ht="47.25" customHeight="1" x14ac:dyDescent="0.3">
      <c r="A522" s="67" t="s">
        <v>464</v>
      </c>
      <c r="B522" s="269" t="s">
        <v>465</v>
      </c>
      <c r="C522" s="314" t="s">
        <v>12</v>
      </c>
      <c r="D522" s="170">
        <v>1</v>
      </c>
      <c r="E522" s="331"/>
      <c r="F522" s="268"/>
      <c r="G522" s="348"/>
    </row>
    <row r="523" spans="1:7" ht="72" customHeight="1" x14ac:dyDescent="0.3">
      <c r="A523" s="67" t="s">
        <v>466</v>
      </c>
      <c r="B523" s="269" t="s">
        <v>467</v>
      </c>
      <c r="C523" s="326" t="s">
        <v>28</v>
      </c>
      <c r="D523" s="170">
        <v>66.5</v>
      </c>
      <c r="E523" s="331"/>
      <c r="F523" s="268"/>
      <c r="G523" s="348"/>
    </row>
    <row r="524" spans="1:7" ht="57" customHeight="1" x14ac:dyDescent="0.3">
      <c r="A524" s="67" t="s">
        <v>468</v>
      </c>
      <c r="B524" s="269" t="s">
        <v>469</v>
      </c>
      <c r="C524" s="314" t="s">
        <v>12</v>
      </c>
      <c r="D524" s="170">
        <v>4</v>
      </c>
      <c r="E524" s="331"/>
      <c r="F524" s="268"/>
      <c r="G524" s="348"/>
    </row>
    <row r="525" spans="1:7" ht="31.5" customHeight="1" x14ac:dyDescent="0.3">
      <c r="A525" s="47">
        <v>5.3</v>
      </c>
      <c r="B525" s="286" t="s">
        <v>470</v>
      </c>
      <c r="C525" s="322"/>
      <c r="D525" s="322"/>
      <c r="E525" s="322"/>
      <c r="F525" s="322"/>
      <c r="G525" s="348"/>
    </row>
    <row r="526" spans="1:7" ht="81" customHeight="1" x14ac:dyDescent="0.3">
      <c r="A526" s="67" t="s">
        <v>471</v>
      </c>
      <c r="B526" s="183" t="s">
        <v>472</v>
      </c>
      <c r="C526" s="326" t="s">
        <v>28</v>
      </c>
      <c r="D526" s="170">
        <v>84</v>
      </c>
      <c r="E526" s="331"/>
      <c r="F526" s="268"/>
      <c r="G526" s="348"/>
    </row>
    <row r="527" spans="1:7" ht="55.5" customHeight="1" x14ac:dyDescent="0.3">
      <c r="A527" s="67" t="s">
        <v>473</v>
      </c>
      <c r="B527" s="183" t="s">
        <v>474</v>
      </c>
      <c r="C527" s="314" t="s">
        <v>12</v>
      </c>
      <c r="D527" s="170">
        <v>1</v>
      </c>
      <c r="E527" s="331"/>
      <c r="F527" s="268"/>
      <c r="G527" s="348"/>
    </row>
    <row r="528" spans="1:7" ht="44.25" customHeight="1" x14ac:dyDescent="0.3">
      <c r="A528" s="67"/>
      <c r="B528" s="427" t="s">
        <v>475</v>
      </c>
      <c r="C528" s="427"/>
      <c r="D528" s="427"/>
      <c r="E528" s="427"/>
      <c r="F528" s="427"/>
      <c r="G528" s="348"/>
    </row>
    <row r="529" spans="1:7" ht="31.5" customHeight="1" x14ac:dyDescent="0.3">
      <c r="A529" s="47">
        <v>5.4</v>
      </c>
      <c r="B529" s="286" t="s">
        <v>476</v>
      </c>
      <c r="C529" s="322"/>
      <c r="D529" s="322"/>
      <c r="E529" s="322"/>
      <c r="F529" s="322"/>
      <c r="G529" s="348"/>
    </row>
    <row r="530" spans="1:7" ht="84" customHeight="1" x14ac:dyDescent="0.3">
      <c r="A530" s="67" t="s">
        <v>884</v>
      </c>
      <c r="B530" s="183" t="s">
        <v>477</v>
      </c>
      <c r="C530" s="326" t="s">
        <v>28</v>
      </c>
      <c r="D530" s="170">
        <v>1</v>
      </c>
      <c r="E530" s="331"/>
      <c r="F530" s="268"/>
      <c r="G530" s="348"/>
    </row>
    <row r="531" spans="1:7" ht="75" customHeight="1" x14ac:dyDescent="0.3">
      <c r="A531" s="67" t="s">
        <v>885</v>
      </c>
      <c r="B531" s="183" t="s">
        <v>478</v>
      </c>
      <c r="C531" s="314" t="s">
        <v>12</v>
      </c>
      <c r="D531" s="170">
        <v>1</v>
      </c>
      <c r="E531" s="331"/>
      <c r="F531" s="268"/>
      <c r="G531" s="348"/>
    </row>
    <row r="532" spans="1:7" ht="95.25" customHeight="1" x14ac:dyDescent="0.3">
      <c r="A532" s="67" t="s">
        <v>886</v>
      </c>
      <c r="B532" s="183" t="s">
        <v>479</v>
      </c>
      <c r="C532" s="314" t="s">
        <v>12</v>
      </c>
      <c r="D532" s="170">
        <v>1</v>
      </c>
      <c r="E532" s="331"/>
      <c r="F532" s="268"/>
      <c r="G532" s="348"/>
    </row>
    <row r="533" spans="1:7" ht="66" customHeight="1" x14ac:dyDescent="0.3">
      <c r="A533" s="67" t="s">
        <v>887</v>
      </c>
      <c r="B533" s="183" t="s">
        <v>480</v>
      </c>
      <c r="C533" s="314" t="s">
        <v>12</v>
      </c>
      <c r="D533" s="170">
        <v>1</v>
      </c>
      <c r="E533" s="331"/>
      <c r="F533" s="268"/>
      <c r="G533" s="348"/>
    </row>
    <row r="534" spans="1:7" ht="36.75" customHeight="1" x14ac:dyDescent="0.3">
      <c r="A534" s="67"/>
      <c r="B534" s="427" t="s">
        <v>475</v>
      </c>
      <c r="C534" s="427"/>
      <c r="D534" s="427"/>
      <c r="E534" s="427"/>
      <c r="F534" s="427"/>
      <c r="G534" s="348"/>
    </row>
    <row r="535" spans="1:7" ht="31.5" customHeight="1" x14ac:dyDescent="0.3">
      <c r="A535" s="47">
        <v>5.5</v>
      </c>
      <c r="B535" s="286" t="s">
        <v>481</v>
      </c>
      <c r="C535" s="322"/>
      <c r="D535" s="322"/>
      <c r="E535" s="322"/>
      <c r="F535" s="322"/>
      <c r="G535" s="348"/>
    </row>
    <row r="536" spans="1:7" ht="33.75" customHeight="1" x14ac:dyDescent="0.3">
      <c r="A536" s="67" t="s">
        <v>888</v>
      </c>
      <c r="B536" s="183" t="s">
        <v>482</v>
      </c>
      <c r="C536" s="314" t="s">
        <v>12</v>
      </c>
      <c r="D536" s="170">
        <v>1</v>
      </c>
      <c r="E536" s="331"/>
      <c r="F536" s="268"/>
      <c r="G536" s="348"/>
    </row>
    <row r="537" spans="1:7" ht="27" customHeight="1" x14ac:dyDescent="0.3">
      <c r="A537" s="67" t="s">
        <v>889</v>
      </c>
      <c r="B537" s="183" t="s">
        <v>483</v>
      </c>
      <c r="C537" s="314" t="s">
        <v>12</v>
      </c>
      <c r="D537" s="170">
        <v>25</v>
      </c>
      <c r="E537" s="331"/>
      <c r="F537" s="268"/>
      <c r="G537" s="348"/>
    </row>
    <row r="538" spans="1:7" ht="28.5" customHeight="1" x14ac:dyDescent="0.3">
      <c r="A538" s="67" t="s">
        <v>890</v>
      </c>
      <c r="B538" s="183" t="s">
        <v>549</v>
      </c>
      <c r="C538" s="314" t="s">
        <v>12</v>
      </c>
      <c r="D538" s="170">
        <v>1</v>
      </c>
      <c r="E538" s="331"/>
      <c r="F538" s="268"/>
      <c r="G538" s="348"/>
    </row>
    <row r="539" spans="1:7" ht="21.75" customHeight="1" x14ac:dyDescent="0.3">
      <c r="A539" s="67" t="s">
        <v>891</v>
      </c>
      <c r="B539" s="183" t="s">
        <v>484</v>
      </c>
      <c r="C539" s="314" t="s">
        <v>12</v>
      </c>
      <c r="D539" s="170">
        <v>1</v>
      </c>
      <c r="E539" s="331"/>
      <c r="F539" s="268"/>
      <c r="G539" s="348"/>
    </row>
    <row r="540" spans="1:7" ht="33.75" customHeight="1" x14ac:dyDescent="0.3">
      <c r="A540" s="67" t="s">
        <v>892</v>
      </c>
      <c r="B540" s="183" t="s">
        <v>485</v>
      </c>
      <c r="C540" s="314" t="s">
        <v>191</v>
      </c>
      <c r="D540" s="170">
        <v>1</v>
      </c>
      <c r="E540" s="331"/>
      <c r="F540" s="268"/>
      <c r="G540" s="348"/>
    </row>
    <row r="541" spans="1:7" ht="69" customHeight="1" x14ac:dyDescent="0.3">
      <c r="A541" s="67" t="s">
        <v>893</v>
      </c>
      <c r="B541" s="183" t="s">
        <v>486</v>
      </c>
      <c r="C541" s="314" t="s">
        <v>12</v>
      </c>
      <c r="D541" s="170">
        <v>1</v>
      </c>
      <c r="E541" s="331"/>
      <c r="F541" s="268"/>
      <c r="G541" s="348"/>
    </row>
    <row r="542" spans="1:7" ht="23.25" customHeight="1" x14ac:dyDescent="0.3">
      <c r="A542" s="207"/>
      <c r="B542" s="332" t="s">
        <v>487</v>
      </c>
      <c r="C542" s="333"/>
      <c r="D542" s="334"/>
      <c r="E542" s="322"/>
      <c r="F542" s="335"/>
      <c r="G542" s="348"/>
    </row>
    <row r="543" spans="1:7" ht="33" customHeight="1" x14ac:dyDescent="0.3">
      <c r="A543" s="67" t="s">
        <v>894</v>
      </c>
      <c r="B543" s="227" t="s">
        <v>488</v>
      </c>
      <c r="C543" s="336" t="s">
        <v>11</v>
      </c>
      <c r="D543" s="170">
        <v>5</v>
      </c>
      <c r="E543" s="143"/>
      <c r="F543" s="316"/>
      <c r="G543" s="348"/>
    </row>
    <row r="544" spans="1:7" ht="60" customHeight="1" x14ac:dyDescent="0.3">
      <c r="A544" s="67" t="s">
        <v>895</v>
      </c>
      <c r="B544" s="227" t="s">
        <v>489</v>
      </c>
      <c r="C544" s="336" t="s">
        <v>28</v>
      </c>
      <c r="D544" s="170">
        <v>6.4</v>
      </c>
      <c r="E544" s="143"/>
      <c r="F544" s="316"/>
      <c r="G544" s="348"/>
    </row>
    <row r="545" spans="1:7" ht="30" customHeight="1" x14ac:dyDescent="0.3">
      <c r="A545" s="3">
        <v>6</v>
      </c>
      <c r="B545" s="272" t="s">
        <v>490</v>
      </c>
      <c r="C545" s="272"/>
      <c r="D545" s="272"/>
      <c r="E545" s="272"/>
      <c r="F545" s="272"/>
      <c r="G545" s="354"/>
    </row>
    <row r="546" spans="1:7" ht="34.5" customHeight="1" x14ac:dyDescent="0.3">
      <c r="A546" s="67">
        <v>6.1</v>
      </c>
      <c r="B546" s="12" t="s">
        <v>491</v>
      </c>
      <c r="C546" s="314" t="s">
        <v>12</v>
      </c>
      <c r="D546" s="132">
        <v>6</v>
      </c>
      <c r="E546" s="337"/>
      <c r="F546" s="268"/>
      <c r="G546" s="348"/>
    </row>
    <row r="547" spans="1:7" ht="34.5" customHeight="1" x14ac:dyDescent="0.3">
      <c r="A547" s="67">
        <v>6.2</v>
      </c>
      <c r="B547" s="12" t="s">
        <v>492</v>
      </c>
      <c r="C547" s="314" t="s">
        <v>12</v>
      </c>
      <c r="D547" s="132">
        <v>1</v>
      </c>
      <c r="E547" s="337"/>
      <c r="F547" s="268"/>
      <c r="G547" s="348"/>
    </row>
    <row r="548" spans="1:7" ht="34.5" customHeight="1" x14ac:dyDescent="0.3">
      <c r="A548" s="67">
        <v>6.3</v>
      </c>
      <c r="B548" s="12" t="s">
        <v>493</v>
      </c>
      <c r="C548" s="314" t="s">
        <v>12</v>
      </c>
      <c r="D548" s="132">
        <v>1</v>
      </c>
      <c r="E548" s="10"/>
      <c r="F548" s="268"/>
      <c r="G548" s="348"/>
    </row>
    <row r="549" spans="1:7" ht="26.25" customHeight="1" x14ac:dyDescent="0.3">
      <c r="A549" s="3">
        <v>7</v>
      </c>
      <c r="B549" s="384" t="s">
        <v>494</v>
      </c>
      <c r="C549" s="272"/>
      <c r="D549" s="272"/>
      <c r="E549" s="272"/>
      <c r="F549" s="272"/>
      <c r="G549" s="355"/>
    </row>
    <row r="550" spans="1:7" ht="42.75" customHeight="1" x14ac:dyDescent="0.3">
      <c r="A550" s="67">
        <v>7.1</v>
      </c>
      <c r="B550" s="183" t="s">
        <v>495</v>
      </c>
      <c r="C550" s="338" t="s">
        <v>323</v>
      </c>
      <c r="D550" s="125">
        <v>1</v>
      </c>
      <c r="E550" s="339"/>
      <c r="F550" s="268"/>
      <c r="G550" s="348"/>
    </row>
    <row r="551" spans="1:7" ht="60.75" customHeight="1" x14ac:dyDescent="0.3">
      <c r="A551" s="67">
        <v>7.2</v>
      </c>
      <c r="B551" s="183" t="s">
        <v>496</v>
      </c>
      <c r="C551" s="338" t="s">
        <v>323</v>
      </c>
      <c r="D551" s="125">
        <v>1</v>
      </c>
      <c r="E551" s="339"/>
      <c r="F551" s="268"/>
      <c r="G551" s="348"/>
    </row>
    <row r="552" spans="1:7" ht="42.75" customHeight="1" x14ac:dyDescent="0.3">
      <c r="A552" s="67">
        <v>7.3</v>
      </c>
      <c r="B552" s="183" t="s">
        <v>497</v>
      </c>
      <c r="C552" s="338" t="s">
        <v>323</v>
      </c>
      <c r="D552" s="125"/>
      <c r="E552" s="339"/>
      <c r="F552" s="268"/>
      <c r="G552" s="348"/>
    </row>
    <row r="553" spans="1:7" ht="42.75" customHeight="1" x14ac:dyDescent="0.3">
      <c r="A553" s="67">
        <v>7.4</v>
      </c>
      <c r="B553" s="183" t="s">
        <v>498</v>
      </c>
      <c r="C553" s="338" t="s">
        <v>323</v>
      </c>
      <c r="D553" s="125"/>
      <c r="E553" s="339"/>
      <c r="F553" s="268"/>
      <c r="G553" s="348"/>
    </row>
    <row r="554" spans="1:7" ht="42.75" customHeight="1" x14ac:dyDescent="0.3">
      <c r="A554" s="67"/>
      <c r="B554" s="428" t="s">
        <v>499</v>
      </c>
      <c r="C554" s="428"/>
      <c r="D554" s="428"/>
      <c r="E554" s="428"/>
      <c r="F554" s="428"/>
      <c r="G554" s="348"/>
    </row>
    <row r="555" spans="1:7" ht="54" customHeight="1" x14ac:dyDescent="0.3">
      <c r="A555" s="427" t="s">
        <v>500</v>
      </c>
      <c r="B555" s="427"/>
      <c r="C555" s="427"/>
      <c r="D555" s="427"/>
      <c r="E555" s="427"/>
      <c r="F555" s="427"/>
      <c r="G555" s="348"/>
    </row>
    <row r="556" spans="1:7" ht="22.2" customHeight="1" x14ac:dyDescent="0.3">
      <c r="A556" s="435" t="s">
        <v>501</v>
      </c>
      <c r="B556" s="436"/>
      <c r="C556" s="436"/>
      <c r="D556" s="436"/>
      <c r="E556" s="436"/>
      <c r="F556" s="437"/>
      <c r="G556" s="68"/>
    </row>
    <row r="557" spans="1:7" ht="17.399999999999999" customHeight="1" x14ac:dyDescent="0.3">
      <c r="A557" s="435" t="s">
        <v>897</v>
      </c>
      <c r="B557" s="438"/>
      <c r="C557" s="438"/>
      <c r="D557" s="438"/>
      <c r="E557" s="438"/>
      <c r="F557" s="439"/>
      <c r="G557" s="68"/>
    </row>
    <row r="558" spans="1:7" ht="14.4" customHeight="1" x14ac:dyDescent="0.3">
      <c r="A558" s="435" t="s">
        <v>898</v>
      </c>
      <c r="B558" s="438"/>
      <c r="C558" s="438"/>
      <c r="D558" s="438"/>
      <c r="E558" s="438"/>
      <c r="F558" s="439"/>
      <c r="G558" s="68"/>
    </row>
    <row r="559" spans="1:7" ht="21" customHeight="1" x14ac:dyDescent="0.3">
      <c r="A559" s="435" t="s">
        <v>502</v>
      </c>
      <c r="B559" s="438"/>
      <c r="C559" s="438"/>
      <c r="D559" s="438"/>
      <c r="E559" s="438"/>
      <c r="F559" s="439"/>
      <c r="G559" s="68"/>
    </row>
    <row r="560" spans="1:7" ht="19.5" customHeight="1" x14ac:dyDescent="0.3">
      <c r="A560" s="435" t="s">
        <v>503</v>
      </c>
      <c r="B560" s="438"/>
      <c r="C560" s="438"/>
      <c r="D560" s="438"/>
      <c r="E560" s="438"/>
      <c r="F560" s="439"/>
      <c r="G560" s="68"/>
    </row>
    <row r="561" spans="1:8" ht="28.5" customHeight="1" x14ac:dyDescent="0.3">
      <c r="A561" s="435" t="s">
        <v>504</v>
      </c>
      <c r="B561" s="438"/>
      <c r="C561" s="438"/>
      <c r="D561" s="438"/>
      <c r="E561" s="438"/>
      <c r="F561" s="439"/>
      <c r="G561" s="68"/>
    </row>
    <row r="562" spans="1:8" ht="30" customHeight="1" x14ac:dyDescent="0.3">
      <c r="A562" s="429" t="s">
        <v>899</v>
      </c>
      <c r="B562" s="430"/>
      <c r="C562" s="430"/>
      <c r="D562" s="430"/>
      <c r="E562" s="430"/>
      <c r="F562" s="431"/>
      <c r="G562" s="68"/>
    </row>
    <row r="563" spans="1:8" ht="58.5" customHeight="1" x14ac:dyDescent="0.3">
      <c r="A563" s="432" t="s">
        <v>505</v>
      </c>
      <c r="B563" s="433"/>
      <c r="C563" s="433"/>
      <c r="D563" s="433"/>
      <c r="E563" s="433"/>
      <c r="F563" s="434"/>
      <c r="G563" s="356"/>
      <c r="H563" s="392"/>
    </row>
    <row r="564" spans="1:8" x14ac:dyDescent="0.3">
      <c r="A564" s="69"/>
      <c r="D564" s="82"/>
      <c r="E564" s="70"/>
      <c r="F564" s="70"/>
      <c r="G564" s="71"/>
    </row>
    <row r="565" spans="1:8" x14ac:dyDescent="0.3">
      <c r="A565" s="69"/>
      <c r="D565" s="82"/>
      <c r="E565" s="70"/>
      <c r="F565" s="70"/>
      <c r="G565" s="71"/>
    </row>
    <row r="566" spans="1:8" x14ac:dyDescent="0.3">
      <c r="A566" s="69"/>
      <c r="D566" s="82"/>
      <c r="E566" s="70"/>
      <c r="F566" s="70"/>
      <c r="G566" s="71"/>
    </row>
    <row r="567" spans="1:8" x14ac:dyDescent="0.3">
      <c r="A567" s="69"/>
      <c r="D567" s="82"/>
      <c r="E567" s="70"/>
      <c r="F567" s="70"/>
      <c r="G567" s="71"/>
    </row>
    <row r="568" spans="1:8" x14ac:dyDescent="0.3">
      <c r="A568" s="69"/>
      <c r="D568" s="82"/>
      <c r="E568" s="70"/>
      <c r="F568" s="70"/>
      <c r="G568" s="71"/>
    </row>
    <row r="569" spans="1:8" x14ac:dyDescent="0.3">
      <c r="A569" s="69"/>
      <c r="D569" s="82"/>
      <c r="E569" s="70"/>
      <c r="F569" s="70"/>
      <c r="G569" s="71"/>
    </row>
    <row r="570" spans="1:8" x14ac:dyDescent="0.3">
      <c r="A570" s="69"/>
      <c r="D570" s="82"/>
      <c r="E570" s="70"/>
      <c r="F570" s="70"/>
      <c r="G570" s="71"/>
    </row>
    <row r="571" spans="1:8" x14ac:dyDescent="0.3">
      <c r="A571" s="69"/>
      <c r="D571" s="82"/>
      <c r="E571" s="70"/>
      <c r="F571" s="70"/>
      <c r="G571" s="71"/>
    </row>
    <row r="572" spans="1:8" x14ac:dyDescent="0.3">
      <c r="A572" s="69"/>
      <c r="D572" s="82"/>
      <c r="E572" s="70"/>
      <c r="F572" s="70"/>
      <c r="G572" s="71"/>
    </row>
    <row r="573" spans="1:8" x14ac:dyDescent="0.3">
      <c r="A573" s="69"/>
      <c r="D573" s="82"/>
      <c r="E573" s="70"/>
      <c r="F573" s="70"/>
      <c r="G573" s="71"/>
    </row>
    <row r="574" spans="1:8" x14ac:dyDescent="0.3">
      <c r="A574" s="69"/>
      <c r="D574" s="82"/>
      <c r="E574" s="70"/>
      <c r="F574" s="70"/>
      <c r="G574" s="71"/>
    </row>
    <row r="575" spans="1:8" x14ac:dyDescent="0.3">
      <c r="A575" s="69"/>
      <c r="D575" s="82"/>
      <c r="E575" s="70"/>
      <c r="F575" s="70"/>
      <c r="G575" s="71"/>
    </row>
    <row r="576" spans="1:8" x14ac:dyDescent="0.3">
      <c r="A576" s="69"/>
      <c r="D576" s="82"/>
      <c r="E576" s="70"/>
      <c r="F576" s="70"/>
      <c r="G576" s="71"/>
    </row>
    <row r="577" spans="1:7" x14ac:dyDescent="0.3">
      <c r="A577" s="69"/>
      <c r="D577" s="82"/>
      <c r="E577" s="70"/>
      <c r="F577" s="70"/>
      <c r="G577" s="71"/>
    </row>
    <row r="578" spans="1:7" x14ac:dyDescent="0.3">
      <c r="A578" s="69"/>
      <c r="D578" s="82"/>
      <c r="E578" s="70"/>
      <c r="F578" s="70"/>
      <c r="G578" s="71"/>
    </row>
    <row r="579" spans="1:7" x14ac:dyDescent="0.3">
      <c r="A579" s="69"/>
      <c r="D579" s="82"/>
      <c r="E579" s="70"/>
      <c r="F579" s="70"/>
      <c r="G579" s="71"/>
    </row>
    <row r="580" spans="1:7" x14ac:dyDescent="0.3">
      <c r="A580" s="69"/>
      <c r="D580" s="82"/>
      <c r="E580" s="70"/>
      <c r="F580" s="70"/>
      <c r="G580" s="71"/>
    </row>
    <row r="581" spans="1:7" x14ac:dyDescent="0.3">
      <c r="A581" s="69"/>
      <c r="D581" s="82"/>
      <c r="E581" s="70"/>
      <c r="F581" s="70"/>
      <c r="G581" s="71"/>
    </row>
    <row r="582" spans="1:7" x14ac:dyDescent="0.3">
      <c r="A582" s="69"/>
      <c r="D582" s="82"/>
      <c r="E582" s="70"/>
      <c r="F582" s="70"/>
      <c r="G582" s="71"/>
    </row>
    <row r="583" spans="1:7" x14ac:dyDescent="0.3">
      <c r="A583" s="69"/>
      <c r="D583" s="82"/>
      <c r="E583" s="70"/>
      <c r="F583" s="70"/>
      <c r="G583" s="71"/>
    </row>
    <row r="584" spans="1:7" x14ac:dyDescent="0.3">
      <c r="A584" s="69"/>
      <c r="D584" s="82"/>
      <c r="E584" s="70"/>
      <c r="F584" s="70"/>
      <c r="G584" s="71"/>
    </row>
    <row r="585" spans="1:7" x14ac:dyDescent="0.3">
      <c r="A585" s="69"/>
      <c r="D585" s="82"/>
      <c r="E585" s="70"/>
      <c r="F585" s="70"/>
      <c r="G585" s="71"/>
    </row>
    <row r="586" spans="1:7" x14ac:dyDescent="0.3">
      <c r="A586" s="69"/>
      <c r="D586" s="82"/>
      <c r="E586" s="70"/>
      <c r="F586" s="70"/>
      <c r="G586" s="71"/>
    </row>
    <row r="587" spans="1:7" x14ac:dyDescent="0.3">
      <c r="A587" s="69"/>
      <c r="D587" s="82"/>
      <c r="E587" s="70"/>
      <c r="F587" s="70"/>
      <c r="G587" s="71"/>
    </row>
    <row r="588" spans="1:7" x14ac:dyDescent="0.3">
      <c r="A588" s="69"/>
      <c r="D588" s="82"/>
      <c r="E588" s="70"/>
      <c r="F588" s="70"/>
      <c r="G588" s="71"/>
    </row>
    <row r="589" spans="1:7" x14ac:dyDescent="0.3">
      <c r="A589" s="69"/>
      <c r="D589" s="82"/>
      <c r="E589" s="70"/>
      <c r="F589" s="70"/>
      <c r="G589" s="71"/>
    </row>
    <row r="590" spans="1:7" x14ac:dyDescent="0.3">
      <c r="A590" s="69"/>
      <c r="D590" s="82"/>
      <c r="E590" s="70"/>
      <c r="F590" s="70"/>
      <c r="G590" s="71"/>
    </row>
    <row r="591" spans="1:7" x14ac:dyDescent="0.3">
      <c r="A591" s="69"/>
      <c r="D591" s="82"/>
      <c r="E591" s="70"/>
      <c r="F591" s="70"/>
      <c r="G591" s="71"/>
    </row>
    <row r="592" spans="1:7" x14ac:dyDescent="0.3">
      <c r="A592" s="69"/>
      <c r="D592" s="82"/>
      <c r="E592" s="70"/>
      <c r="F592" s="70"/>
      <c r="G592" s="71"/>
    </row>
    <row r="593" spans="1:7" x14ac:dyDescent="0.3">
      <c r="A593" s="69"/>
      <c r="D593" s="82"/>
      <c r="E593" s="70"/>
      <c r="F593" s="70"/>
      <c r="G593" s="71"/>
    </row>
    <row r="594" spans="1:7" x14ac:dyDescent="0.3">
      <c r="A594" s="69"/>
      <c r="D594" s="82"/>
      <c r="E594" s="70"/>
      <c r="F594" s="70"/>
      <c r="G594" s="71"/>
    </row>
    <row r="595" spans="1:7" x14ac:dyDescent="0.3">
      <c r="A595" s="69"/>
      <c r="D595" s="82"/>
      <c r="E595" s="70"/>
      <c r="F595" s="70"/>
      <c r="G595" s="71"/>
    </row>
    <row r="596" spans="1:7" x14ac:dyDescent="0.3">
      <c r="A596" s="69"/>
      <c r="D596" s="82"/>
      <c r="E596" s="70"/>
      <c r="F596" s="70"/>
      <c r="G596" s="71"/>
    </row>
    <row r="597" spans="1:7" x14ac:dyDescent="0.3">
      <c r="A597" s="69"/>
      <c r="D597" s="82"/>
      <c r="E597" s="70"/>
      <c r="F597" s="70"/>
      <c r="G597" s="71"/>
    </row>
    <row r="598" spans="1:7" x14ac:dyDescent="0.3">
      <c r="A598" s="69"/>
      <c r="D598" s="82"/>
      <c r="E598" s="70"/>
      <c r="F598" s="70"/>
      <c r="G598" s="71"/>
    </row>
    <row r="599" spans="1:7" x14ac:dyDescent="0.3">
      <c r="A599" s="69"/>
      <c r="D599" s="82"/>
      <c r="E599" s="70"/>
      <c r="F599" s="70"/>
      <c r="G599" s="71"/>
    </row>
    <row r="600" spans="1:7" x14ac:dyDescent="0.3">
      <c r="A600" s="69"/>
      <c r="D600" s="82"/>
      <c r="E600" s="70"/>
      <c r="F600" s="70"/>
      <c r="G600" s="71"/>
    </row>
    <row r="601" spans="1:7" x14ac:dyDescent="0.3">
      <c r="A601" s="69"/>
      <c r="D601" s="82"/>
      <c r="E601" s="70"/>
      <c r="F601" s="70"/>
      <c r="G601" s="71"/>
    </row>
    <row r="602" spans="1:7" x14ac:dyDescent="0.3">
      <c r="A602" s="69"/>
      <c r="D602" s="82"/>
      <c r="E602" s="70"/>
      <c r="F602" s="70"/>
      <c r="G602" s="71"/>
    </row>
    <row r="603" spans="1:7" x14ac:dyDescent="0.3">
      <c r="A603" s="69"/>
      <c r="D603" s="82"/>
      <c r="E603" s="70"/>
      <c r="F603" s="70"/>
      <c r="G603" s="71"/>
    </row>
    <row r="604" spans="1:7" x14ac:dyDescent="0.3">
      <c r="A604" s="69"/>
      <c r="D604" s="82"/>
      <c r="E604" s="70"/>
      <c r="F604" s="70"/>
      <c r="G604" s="71"/>
    </row>
    <row r="605" spans="1:7" x14ac:dyDescent="0.3">
      <c r="A605" s="69"/>
      <c r="D605" s="82"/>
      <c r="E605" s="70"/>
      <c r="F605" s="70"/>
      <c r="G605" s="71"/>
    </row>
    <row r="606" spans="1:7" x14ac:dyDescent="0.3">
      <c r="A606" s="69"/>
      <c r="D606" s="82"/>
      <c r="E606" s="70"/>
      <c r="F606" s="70"/>
      <c r="G606" s="71"/>
    </row>
    <row r="607" spans="1:7" x14ac:dyDescent="0.3">
      <c r="A607" s="69"/>
      <c r="D607" s="82"/>
      <c r="E607" s="70"/>
      <c r="F607" s="70"/>
      <c r="G607" s="71"/>
    </row>
    <row r="608" spans="1:7" x14ac:dyDescent="0.3">
      <c r="A608" s="69"/>
      <c r="D608" s="82"/>
      <c r="E608" s="70"/>
      <c r="F608" s="70"/>
      <c r="G608" s="71"/>
    </row>
    <row r="609" spans="1:7" x14ac:dyDescent="0.3">
      <c r="A609" s="69"/>
      <c r="D609" s="82"/>
      <c r="E609" s="70"/>
      <c r="F609" s="70"/>
      <c r="G609" s="71"/>
    </row>
    <row r="610" spans="1:7" x14ac:dyDescent="0.3">
      <c r="A610" s="69"/>
      <c r="D610" s="82"/>
      <c r="E610" s="70"/>
      <c r="F610" s="70"/>
      <c r="G610" s="71"/>
    </row>
    <row r="611" spans="1:7" x14ac:dyDescent="0.3">
      <c r="A611" s="69"/>
      <c r="D611" s="82"/>
      <c r="E611" s="70"/>
      <c r="F611" s="70"/>
      <c r="G611" s="71"/>
    </row>
    <row r="612" spans="1:7" x14ac:dyDescent="0.3">
      <c r="A612" s="69"/>
      <c r="D612" s="82"/>
      <c r="E612" s="70"/>
      <c r="F612" s="70"/>
      <c r="G612" s="71"/>
    </row>
    <row r="613" spans="1:7" x14ac:dyDescent="0.3">
      <c r="A613" s="69"/>
      <c r="D613" s="82"/>
      <c r="E613" s="70"/>
      <c r="F613" s="70"/>
      <c r="G613" s="71"/>
    </row>
    <row r="614" spans="1:7" x14ac:dyDescent="0.3">
      <c r="A614" s="69"/>
      <c r="D614" s="82"/>
      <c r="E614" s="70"/>
      <c r="F614" s="70"/>
      <c r="G614" s="71"/>
    </row>
    <row r="615" spans="1:7" x14ac:dyDescent="0.3">
      <c r="A615" s="69"/>
      <c r="D615" s="82"/>
      <c r="E615" s="70"/>
      <c r="F615" s="70"/>
      <c r="G615" s="71"/>
    </row>
    <row r="616" spans="1:7" x14ac:dyDescent="0.3">
      <c r="A616" s="69"/>
      <c r="D616" s="82"/>
      <c r="E616" s="70"/>
      <c r="F616" s="70"/>
      <c r="G616" s="71"/>
    </row>
    <row r="617" spans="1:7" x14ac:dyDescent="0.3">
      <c r="A617" s="69"/>
      <c r="D617" s="82"/>
      <c r="E617" s="70"/>
      <c r="F617" s="70"/>
      <c r="G617" s="71"/>
    </row>
    <row r="618" spans="1:7" x14ac:dyDescent="0.3">
      <c r="A618" s="69"/>
      <c r="D618" s="82"/>
      <c r="E618" s="70"/>
      <c r="F618" s="70"/>
      <c r="G618" s="71"/>
    </row>
    <row r="619" spans="1:7" x14ac:dyDescent="0.3">
      <c r="A619" s="69"/>
      <c r="D619" s="82"/>
      <c r="E619" s="70"/>
      <c r="F619" s="70"/>
      <c r="G619" s="71"/>
    </row>
    <row r="620" spans="1:7" x14ac:dyDescent="0.3">
      <c r="A620" s="69"/>
      <c r="D620" s="82"/>
      <c r="E620" s="70"/>
      <c r="F620" s="70"/>
      <c r="G620" s="71"/>
    </row>
    <row r="621" spans="1:7" x14ac:dyDescent="0.3">
      <c r="A621" s="69"/>
      <c r="D621" s="82"/>
      <c r="E621" s="70"/>
      <c r="F621" s="70"/>
      <c r="G621" s="71"/>
    </row>
    <row r="622" spans="1:7" x14ac:dyDescent="0.3">
      <c r="A622" s="69"/>
      <c r="D622" s="82"/>
      <c r="E622" s="70"/>
      <c r="F622" s="70"/>
      <c r="G622" s="71"/>
    </row>
    <row r="623" spans="1:7" x14ac:dyDescent="0.3">
      <c r="A623" s="69"/>
      <c r="D623" s="82"/>
      <c r="E623" s="70"/>
      <c r="F623" s="70"/>
      <c r="G623" s="71"/>
    </row>
    <row r="624" spans="1:7" x14ac:dyDescent="0.3">
      <c r="A624" s="69"/>
      <c r="D624" s="82"/>
      <c r="E624" s="70"/>
      <c r="F624" s="70"/>
      <c r="G624" s="71"/>
    </row>
    <row r="625" spans="1:7" x14ac:dyDescent="0.3">
      <c r="A625" s="69"/>
      <c r="D625" s="82"/>
      <c r="E625" s="70"/>
      <c r="F625" s="70"/>
      <c r="G625" s="71"/>
    </row>
    <row r="626" spans="1:7" x14ac:dyDescent="0.3">
      <c r="A626" s="69"/>
      <c r="D626" s="82"/>
      <c r="E626" s="70"/>
      <c r="F626" s="70"/>
      <c r="G626" s="71"/>
    </row>
    <row r="627" spans="1:7" x14ac:dyDescent="0.3">
      <c r="A627" s="69"/>
      <c r="D627" s="82"/>
      <c r="E627" s="70"/>
      <c r="F627" s="70"/>
      <c r="G627" s="71"/>
    </row>
    <row r="628" spans="1:7" x14ac:dyDescent="0.3">
      <c r="A628" s="69"/>
      <c r="D628" s="82"/>
      <c r="E628" s="70"/>
      <c r="F628" s="70"/>
      <c r="G628" s="71"/>
    </row>
    <row r="629" spans="1:7" x14ac:dyDescent="0.3">
      <c r="A629" s="69"/>
      <c r="D629" s="82"/>
      <c r="E629" s="70"/>
      <c r="F629" s="70"/>
      <c r="G629" s="71"/>
    </row>
    <row r="630" spans="1:7" x14ac:dyDescent="0.3">
      <c r="A630" s="69"/>
      <c r="D630" s="82"/>
      <c r="E630" s="70"/>
      <c r="F630" s="70"/>
      <c r="G630" s="71"/>
    </row>
    <row r="631" spans="1:7" x14ac:dyDescent="0.3">
      <c r="A631" s="69"/>
      <c r="D631" s="82"/>
      <c r="E631" s="70"/>
      <c r="F631" s="70"/>
      <c r="G631" s="71"/>
    </row>
    <row r="632" spans="1:7" x14ac:dyDescent="0.3">
      <c r="A632" s="69"/>
      <c r="D632" s="82"/>
      <c r="E632" s="70"/>
      <c r="F632" s="70"/>
      <c r="G632" s="71"/>
    </row>
    <row r="633" spans="1:7" x14ac:dyDescent="0.3">
      <c r="A633" s="69"/>
      <c r="D633" s="82"/>
      <c r="E633" s="70"/>
      <c r="F633" s="70"/>
      <c r="G633" s="71"/>
    </row>
    <row r="634" spans="1:7" x14ac:dyDescent="0.3">
      <c r="A634" s="69"/>
      <c r="D634" s="82"/>
      <c r="E634" s="70"/>
      <c r="F634" s="70"/>
      <c r="G634" s="71"/>
    </row>
    <row r="635" spans="1:7" x14ac:dyDescent="0.3">
      <c r="A635" s="69"/>
      <c r="D635" s="82"/>
      <c r="E635" s="70"/>
      <c r="F635" s="70"/>
      <c r="G635" s="71"/>
    </row>
    <row r="636" spans="1:7" x14ac:dyDescent="0.3">
      <c r="A636" s="69"/>
      <c r="D636" s="82"/>
      <c r="E636" s="70"/>
      <c r="F636" s="70"/>
      <c r="G636" s="71"/>
    </row>
    <row r="637" spans="1:7" x14ac:dyDescent="0.3">
      <c r="A637" s="69"/>
      <c r="D637" s="82"/>
      <c r="E637" s="70"/>
      <c r="F637" s="70"/>
      <c r="G637" s="71"/>
    </row>
    <row r="638" spans="1:7" x14ac:dyDescent="0.3">
      <c r="A638" s="69"/>
      <c r="D638" s="82"/>
      <c r="E638" s="70"/>
      <c r="F638" s="70"/>
      <c r="G638" s="71"/>
    </row>
    <row r="639" spans="1:7" x14ac:dyDescent="0.3">
      <c r="A639" s="69"/>
      <c r="D639" s="82"/>
      <c r="E639" s="70"/>
      <c r="F639" s="70"/>
      <c r="G639" s="71"/>
    </row>
    <row r="640" spans="1:7" x14ac:dyDescent="0.3">
      <c r="A640" s="69"/>
      <c r="D640" s="82"/>
      <c r="E640" s="70"/>
      <c r="F640" s="70"/>
      <c r="G640" s="71"/>
    </row>
    <row r="641" spans="1:7" x14ac:dyDescent="0.3">
      <c r="A641" s="69"/>
      <c r="D641" s="82"/>
      <c r="E641" s="70"/>
      <c r="F641" s="70"/>
      <c r="G641" s="71"/>
    </row>
    <row r="642" spans="1:7" x14ac:dyDescent="0.3">
      <c r="A642" s="69"/>
      <c r="D642" s="82"/>
      <c r="E642" s="70"/>
      <c r="F642" s="70"/>
      <c r="G642" s="71"/>
    </row>
    <row r="643" spans="1:7" x14ac:dyDescent="0.3">
      <c r="A643" s="69"/>
      <c r="D643" s="82"/>
      <c r="E643" s="70"/>
      <c r="F643" s="70"/>
      <c r="G643" s="71"/>
    </row>
    <row r="644" spans="1:7" x14ac:dyDescent="0.3">
      <c r="A644" s="69"/>
      <c r="D644" s="82"/>
      <c r="E644" s="70"/>
      <c r="F644" s="70"/>
      <c r="G644" s="71"/>
    </row>
    <row r="645" spans="1:7" x14ac:dyDescent="0.3">
      <c r="A645" s="69"/>
      <c r="D645" s="82"/>
      <c r="E645" s="70"/>
      <c r="F645" s="70"/>
      <c r="G645" s="71"/>
    </row>
    <row r="646" spans="1:7" x14ac:dyDescent="0.3">
      <c r="A646" s="69"/>
      <c r="D646" s="82"/>
      <c r="E646" s="70"/>
      <c r="F646" s="70"/>
      <c r="G646" s="71"/>
    </row>
    <row r="647" spans="1:7" x14ac:dyDescent="0.3">
      <c r="A647" s="69"/>
      <c r="D647" s="82"/>
      <c r="E647" s="70"/>
      <c r="F647" s="70"/>
      <c r="G647" s="71"/>
    </row>
    <row r="648" spans="1:7" x14ac:dyDescent="0.3">
      <c r="A648" s="69"/>
      <c r="D648" s="82"/>
      <c r="E648" s="70"/>
      <c r="F648" s="70"/>
      <c r="G648" s="71"/>
    </row>
    <row r="649" spans="1:7" x14ac:dyDescent="0.3">
      <c r="A649" s="69"/>
      <c r="D649" s="82"/>
      <c r="E649" s="70"/>
      <c r="F649" s="70"/>
      <c r="G649" s="71"/>
    </row>
    <row r="650" spans="1:7" x14ac:dyDescent="0.3">
      <c r="A650" s="69"/>
      <c r="D650" s="82"/>
      <c r="E650" s="70"/>
      <c r="F650" s="70"/>
      <c r="G650" s="71"/>
    </row>
    <row r="651" spans="1:7" x14ac:dyDescent="0.3">
      <c r="A651" s="69"/>
      <c r="D651" s="82"/>
      <c r="E651" s="70"/>
      <c r="F651" s="70"/>
      <c r="G651" s="71"/>
    </row>
    <row r="652" spans="1:7" x14ac:dyDescent="0.3">
      <c r="A652" s="69"/>
      <c r="D652" s="82"/>
      <c r="E652" s="70"/>
      <c r="F652" s="70"/>
      <c r="G652" s="71"/>
    </row>
    <row r="653" spans="1:7" x14ac:dyDescent="0.3">
      <c r="A653" s="69"/>
      <c r="D653" s="82"/>
      <c r="E653" s="70"/>
      <c r="F653" s="70"/>
      <c r="G653" s="71"/>
    </row>
    <row r="654" spans="1:7" x14ac:dyDescent="0.3">
      <c r="A654" s="69"/>
      <c r="D654" s="82"/>
      <c r="E654" s="70"/>
      <c r="F654" s="70"/>
      <c r="G654" s="71"/>
    </row>
    <row r="655" spans="1:7" x14ac:dyDescent="0.3">
      <c r="A655" s="69"/>
      <c r="D655" s="82"/>
      <c r="E655" s="70"/>
      <c r="F655" s="70"/>
      <c r="G655" s="71"/>
    </row>
    <row r="656" spans="1:7" x14ac:dyDescent="0.3">
      <c r="A656" s="69"/>
      <c r="D656" s="82"/>
      <c r="E656" s="70"/>
      <c r="F656" s="70"/>
      <c r="G656" s="71"/>
    </row>
    <row r="657" spans="1:7" x14ac:dyDescent="0.3">
      <c r="A657" s="69"/>
      <c r="D657" s="82"/>
      <c r="E657" s="70"/>
      <c r="F657" s="70"/>
      <c r="G657" s="71"/>
    </row>
    <row r="658" spans="1:7" x14ac:dyDescent="0.3">
      <c r="A658" s="69"/>
      <c r="D658" s="82"/>
      <c r="E658" s="70"/>
      <c r="F658" s="70"/>
      <c r="G658" s="71"/>
    </row>
    <row r="659" spans="1:7" x14ac:dyDescent="0.3">
      <c r="A659" s="69"/>
      <c r="D659" s="82"/>
      <c r="E659" s="70"/>
      <c r="F659" s="70"/>
      <c r="G659" s="71"/>
    </row>
    <row r="660" spans="1:7" x14ac:dyDescent="0.3">
      <c r="A660" s="69"/>
      <c r="D660" s="82"/>
      <c r="E660" s="70"/>
      <c r="F660" s="70"/>
      <c r="G660" s="71"/>
    </row>
    <row r="661" spans="1:7" x14ac:dyDescent="0.3">
      <c r="A661" s="69"/>
      <c r="D661" s="82"/>
      <c r="E661" s="70"/>
      <c r="F661" s="70"/>
      <c r="G661" s="71"/>
    </row>
    <row r="662" spans="1:7" x14ac:dyDescent="0.3">
      <c r="A662" s="69"/>
      <c r="D662" s="82"/>
      <c r="E662" s="70"/>
      <c r="F662" s="70"/>
      <c r="G662" s="71"/>
    </row>
    <row r="663" spans="1:7" x14ac:dyDescent="0.3">
      <c r="A663" s="69"/>
      <c r="D663" s="82"/>
      <c r="E663" s="70"/>
      <c r="F663" s="70"/>
      <c r="G663" s="71"/>
    </row>
    <row r="664" spans="1:7" x14ac:dyDescent="0.3">
      <c r="A664" s="69"/>
      <c r="D664" s="82"/>
      <c r="E664" s="70"/>
      <c r="F664" s="70"/>
      <c r="G664" s="71"/>
    </row>
    <row r="665" spans="1:7" x14ac:dyDescent="0.3">
      <c r="A665" s="69"/>
      <c r="D665" s="82"/>
      <c r="E665" s="70"/>
      <c r="F665" s="70"/>
      <c r="G665" s="71"/>
    </row>
    <row r="666" spans="1:7" x14ac:dyDescent="0.3">
      <c r="A666" s="69"/>
      <c r="D666" s="82"/>
      <c r="E666" s="70"/>
      <c r="F666" s="70"/>
      <c r="G666" s="71"/>
    </row>
    <row r="667" spans="1:7" x14ac:dyDescent="0.3">
      <c r="A667" s="69"/>
      <c r="D667" s="82"/>
      <c r="E667" s="70"/>
      <c r="F667" s="70"/>
      <c r="G667" s="71"/>
    </row>
    <row r="668" spans="1:7" x14ac:dyDescent="0.3">
      <c r="A668" s="69"/>
      <c r="D668" s="82"/>
      <c r="E668" s="70"/>
      <c r="F668" s="70"/>
      <c r="G668" s="71"/>
    </row>
    <row r="669" spans="1:7" x14ac:dyDescent="0.3">
      <c r="A669" s="69"/>
      <c r="D669" s="82"/>
      <c r="E669" s="70"/>
      <c r="F669" s="70"/>
      <c r="G669" s="71"/>
    </row>
    <row r="670" spans="1:7" x14ac:dyDescent="0.3">
      <c r="A670" s="69"/>
      <c r="D670" s="82"/>
      <c r="E670" s="70"/>
      <c r="F670" s="70"/>
      <c r="G670" s="71"/>
    </row>
    <row r="671" spans="1:7" x14ac:dyDescent="0.3">
      <c r="A671" s="69"/>
      <c r="D671" s="82"/>
      <c r="E671" s="70"/>
      <c r="F671" s="70"/>
      <c r="G671" s="71"/>
    </row>
    <row r="672" spans="1:7" x14ac:dyDescent="0.3">
      <c r="A672" s="69"/>
      <c r="D672" s="82"/>
      <c r="E672" s="70"/>
      <c r="F672" s="70"/>
      <c r="G672" s="71"/>
    </row>
    <row r="673" spans="1:7" x14ac:dyDescent="0.3">
      <c r="A673" s="69"/>
      <c r="D673" s="82"/>
      <c r="E673" s="70"/>
      <c r="F673" s="70"/>
      <c r="G673" s="71"/>
    </row>
    <row r="674" spans="1:7" x14ac:dyDescent="0.3">
      <c r="A674" s="69"/>
      <c r="D674" s="82"/>
      <c r="E674" s="70"/>
      <c r="F674" s="70"/>
      <c r="G674" s="71"/>
    </row>
    <row r="675" spans="1:7" x14ac:dyDescent="0.3">
      <c r="A675" s="69"/>
      <c r="D675" s="82"/>
      <c r="E675" s="70"/>
      <c r="F675" s="70"/>
      <c r="G675" s="71"/>
    </row>
    <row r="676" spans="1:7" x14ac:dyDescent="0.3">
      <c r="A676" s="69"/>
      <c r="D676" s="82"/>
      <c r="E676" s="70"/>
      <c r="F676" s="70"/>
      <c r="G676" s="71"/>
    </row>
    <row r="677" spans="1:7" x14ac:dyDescent="0.3">
      <c r="A677" s="69"/>
      <c r="D677" s="82"/>
      <c r="E677" s="70"/>
      <c r="F677" s="70"/>
      <c r="G677" s="71"/>
    </row>
    <row r="678" spans="1:7" x14ac:dyDescent="0.3">
      <c r="A678" s="69"/>
      <c r="D678" s="82"/>
      <c r="E678" s="70"/>
      <c r="F678" s="70"/>
      <c r="G678" s="71"/>
    </row>
    <row r="679" spans="1:7" x14ac:dyDescent="0.3">
      <c r="A679" s="69"/>
      <c r="D679" s="82"/>
      <c r="E679" s="70"/>
      <c r="F679" s="70"/>
      <c r="G679" s="71"/>
    </row>
    <row r="680" spans="1:7" x14ac:dyDescent="0.3">
      <c r="A680" s="69"/>
      <c r="D680" s="82"/>
      <c r="E680" s="70"/>
      <c r="F680" s="70"/>
      <c r="G680" s="71"/>
    </row>
    <row r="681" spans="1:7" x14ac:dyDescent="0.3">
      <c r="A681" s="69"/>
      <c r="D681" s="82"/>
      <c r="E681" s="70"/>
      <c r="F681" s="70"/>
      <c r="G681" s="71"/>
    </row>
    <row r="682" spans="1:7" x14ac:dyDescent="0.3">
      <c r="A682" s="69"/>
      <c r="D682" s="82"/>
      <c r="E682" s="70"/>
      <c r="F682" s="70"/>
      <c r="G682" s="71"/>
    </row>
    <row r="683" spans="1:7" x14ac:dyDescent="0.3">
      <c r="A683" s="69"/>
      <c r="D683" s="82"/>
      <c r="E683" s="70"/>
      <c r="F683" s="70"/>
      <c r="G683" s="71"/>
    </row>
    <row r="684" spans="1:7" x14ac:dyDescent="0.3">
      <c r="A684" s="69"/>
      <c r="D684" s="82"/>
      <c r="E684" s="70"/>
      <c r="F684" s="70"/>
      <c r="G684" s="71"/>
    </row>
    <row r="685" spans="1:7" x14ac:dyDescent="0.3">
      <c r="A685" s="69"/>
      <c r="D685" s="82"/>
      <c r="E685" s="70"/>
      <c r="F685" s="70"/>
      <c r="G685" s="71"/>
    </row>
    <row r="686" spans="1:7" x14ac:dyDescent="0.3">
      <c r="A686" s="69"/>
      <c r="D686" s="82"/>
      <c r="E686" s="70"/>
      <c r="F686" s="70"/>
      <c r="G686" s="71"/>
    </row>
    <row r="687" spans="1:7" x14ac:dyDescent="0.3">
      <c r="A687" s="69"/>
      <c r="D687" s="82"/>
      <c r="E687" s="70"/>
      <c r="F687" s="70"/>
      <c r="G687" s="71"/>
    </row>
    <row r="688" spans="1:7" x14ac:dyDescent="0.3">
      <c r="A688" s="69"/>
      <c r="D688" s="82"/>
      <c r="E688" s="70"/>
      <c r="F688" s="70"/>
      <c r="G688" s="71"/>
    </row>
    <row r="689" spans="1:7" x14ac:dyDescent="0.3">
      <c r="A689" s="69"/>
      <c r="D689" s="82"/>
      <c r="E689" s="70"/>
      <c r="F689" s="70"/>
      <c r="G689" s="71"/>
    </row>
    <row r="690" spans="1:7" x14ac:dyDescent="0.3">
      <c r="A690" s="69"/>
      <c r="D690" s="82"/>
      <c r="E690" s="70"/>
      <c r="F690" s="70"/>
      <c r="G690" s="71"/>
    </row>
    <row r="691" spans="1:7" x14ac:dyDescent="0.3">
      <c r="A691" s="69"/>
      <c r="D691" s="82"/>
      <c r="E691" s="70"/>
      <c r="F691" s="70"/>
      <c r="G691" s="71"/>
    </row>
    <row r="692" spans="1:7" x14ac:dyDescent="0.3">
      <c r="A692" s="69"/>
      <c r="D692" s="82"/>
      <c r="E692" s="70"/>
      <c r="F692" s="70"/>
      <c r="G692" s="71"/>
    </row>
    <row r="693" spans="1:7" x14ac:dyDescent="0.3">
      <c r="A693" s="69"/>
      <c r="D693" s="82"/>
      <c r="E693" s="70"/>
      <c r="F693" s="70"/>
      <c r="G693" s="71"/>
    </row>
    <row r="694" spans="1:7" x14ac:dyDescent="0.3">
      <c r="A694" s="69"/>
      <c r="D694" s="82"/>
      <c r="E694" s="70"/>
      <c r="F694" s="70"/>
      <c r="G694" s="71"/>
    </row>
    <row r="695" spans="1:7" x14ac:dyDescent="0.3">
      <c r="A695" s="69"/>
      <c r="D695" s="82"/>
      <c r="E695" s="70"/>
      <c r="F695" s="70"/>
      <c r="G695" s="71"/>
    </row>
    <row r="696" spans="1:7" x14ac:dyDescent="0.3">
      <c r="A696" s="69"/>
      <c r="D696" s="82"/>
      <c r="E696" s="70"/>
      <c r="F696" s="70"/>
      <c r="G696" s="71"/>
    </row>
    <row r="697" spans="1:7" x14ac:dyDescent="0.3">
      <c r="A697" s="69"/>
      <c r="D697" s="82"/>
      <c r="E697" s="70"/>
      <c r="F697" s="70"/>
      <c r="G697" s="71"/>
    </row>
    <row r="698" spans="1:7" x14ac:dyDescent="0.3">
      <c r="A698" s="69"/>
      <c r="D698" s="82"/>
      <c r="E698" s="70"/>
      <c r="F698" s="70"/>
      <c r="G698" s="71"/>
    </row>
    <row r="699" spans="1:7" x14ac:dyDescent="0.3">
      <c r="A699" s="69"/>
      <c r="D699" s="82"/>
      <c r="E699" s="70"/>
      <c r="F699" s="70"/>
      <c r="G699" s="71"/>
    </row>
    <row r="700" spans="1:7" x14ac:dyDescent="0.3">
      <c r="A700" s="69"/>
      <c r="D700" s="82"/>
      <c r="E700" s="70"/>
      <c r="F700" s="70"/>
      <c r="G700" s="71"/>
    </row>
    <row r="701" spans="1:7" x14ac:dyDescent="0.3">
      <c r="A701" s="69"/>
      <c r="D701" s="82"/>
      <c r="E701" s="70"/>
      <c r="F701" s="70"/>
      <c r="G701" s="71"/>
    </row>
    <row r="702" spans="1:7" x14ac:dyDescent="0.3">
      <c r="A702" s="69"/>
      <c r="D702" s="82"/>
      <c r="E702" s="70"/>
      <c r="F702" s="70"/>
      <c r="G702" s="71"/>
    </row>
    <row r="703" spans="1:7" x14ac:dyDescent="0.3">
      <c r="A703" s="69"/>
      <c r="D703" s="82"/>
      <c r="E703" s="70"/>
      <c r="F703" s="70"/>
      <c r="G703" s="71"/>
    </row>
    <row r="704" spans="1:7" x14ac:dyDescent="0.3">
      <c r="A704" s="69"/>
      <c r="D704" s="82"/>
      <c r="E704" s="70"/>
      <c r="F704" s="70"/>
      <c r="G704" s="71"/>
    </row>
    <row r="705" spans="1:7" x14ac:dyDescent="0.3">
      <c r="A705" s="69"/>
      <c r="D705" s="82"/>
      <c r="E705" s="70"/>
      <c r="F705" s="70"/>
      <c r="G705" s="71"/>
    </row>
    <row r="706" spans="1:7" x14ac:dyDescent="0.3">
      <c r="A706" s="69"/>
      <c r="D706" s="82"/>
      <c r="E706" s="70"/>
      <c r="F706" s="70"/>
      <c r="G706" s="71"/>
    </row>
    <row r="707" spans="1:7" x14ac:dyDescent="0.3">
      <c r="A707" s="69"/>
      <c r="D707" s="82"/>
      <c r="E707" s="70"/>
      <c r="F707" s="70"/>
      <c r="G707" s="71"/>
    </row>
    <row r="708" spans="1:7" x14ac:dyDescent="0.3">
      <c r="A708" s="69"/>
      <c r="D708" s="82"/>
      <c r="E708" s="70"/>
      <c r="F708" s="70"/>
      <c r="G708" s="71"/>
    </row>
    <row r="709" spans="1:7" x14ac:dyDescent="0.3">
      <c r="A709" s="69"/>
      <c r="D709" s="82"/>
      <c r="E709" s="70"/>
      <c r="F709" s="70"/>
      <c r="G709" s="71"/>
    </row>
    <row r="710" spans="1:7" x14ac:dyDescent="0.3">
      <c r="A710" s="69"/>
      <c r="D710" s="82"/>
      <c r="E710" s="70"/>
      <c r="F710" s="70"/>
      <c r="G710" s="71"/>
    </row>
    <row r="711" spans="1:7" x14ac:dyDescent="0.3">
      <c r="A711" s="69"/>
      <c r="D711" s="82"/>
      <c r="E711" s="70"/>
      <c r="F711" s="70"/>
      <c r="G711" s="71"/>
    </row>
    <row r="712" spans="1:7" x14ac:dyDescent="0.3">
      <c r="A712" s="69"/>
      <c r="D712" s="82"/>
      <c r="E712" s="70"/>
      <c r="F712" s="70"/>
      <c r="G712" s="71"/>
    </row>
    <row r="713" spans="1:7" x14ac:dyDescent="0.3">
      <c r="A713" s="69"/>
      <c r="D713" s="82"/>
      <c r="E713" s="70"/>
      <c r="F713" s="70"/>
      <c r="G713" s="71"/>
    </row>
    <row r="714" spans="1:7" x14ac:dyDescent="0.3">
      <c r="A714" s="69"/>
      <c r="D714" s="82"/>
      <c r="E714" s="70"/>
      <c r="F714" s="70"/>
      <c r="G714" s="71"/>
    </row>
    <row r="715" spans="1:7" x14ac:dyDescent="0.3">
      <c r="A715" s="69"/>
      <c r="D715" s="82"/>
      <c r="E715" s="70"/>
      <c r="F715" s="70"/>
      <c r="G715" s="71"/>
    </row>
    <row r="716" spans="1:7" x14ac:dyDescent="0.3">
      <c r="A716" s="69"/>
      <c r="D716" s="82"/>
      <c r="E716" s="70"/>
      <c r="F716" s="70"/>
      <c r="G716" s="71"/>
    </row>
    <row r="717" spans="1:7" x14ac:dyDescent="0.3">
      <c r="A717" s="69"/>
      <c r="D717" s="82"/>
      <c r="E717" s="70"/>
      <c r="F717" s="70"/>
      <c r="G717" s="71"/>
    </row>
    <row r="718" spans="1:7" x14ac:dyDescent="0.3">
      <c r="A718" s="69"/>
      <c r="D718" s="82"/>
      <c r="E718" s="70"/>
      <c r="F718" s="70"/>
      <c r="G718" s="71"/>
    </row>
    <row r="719" spans="1:7" x14ac:dyDescent="0.3">
      <c r="A719" s="69"/>
      <c r="D719" s="82"/>
      <c r="E719" s="70"/>
      <c r="F719" s="70"/>
      <c r="G719" s="71"/>
    </row>
    <row r="720" spans="1:7" x14ac:dyDescent="0.3">
      <c r="A720" s="69"/>
      <c r="D720" s="82"/>
      <c r="E720" s="70"/>
      <c r="F720" s="70"/>
      <c r="G720" s="71"/>
    </row>
    <row r="721" spans="1:7" x14ac:dyDescent="0.3">
      <c r="A721" s="69"/>
      <c r="D721" s="82"/>
      <c r="E721" s="70"/>
      <c r="F721" s="70"/>
      <c r="G721" s="71"/>
    </row>
    <row r="722" spans="1:7" x14ac:dyDescent="0.3">
      <c r="A722" s="69"/>
      <c r="D722" s="82"/>
      <c r="E722" s="70"/>
      <c r="F722" s="70"/>
      <c r="G722" s="71"/>
    </row>
    <row r="723" spans="1:7" x14ac:dyDescent="0.3">
      <c r="A723" s="69"/>
      <c r="D723" s="82"/>
      <c r="E723" s="70"/>
      <c r="F723" s="70"/>
      <c r="G723" s="71"/>
    </row>
    <row r="724" spans="1:7" x14ac:dyDescent="0.3">
      <c r="A724" s="69"/>
      <c r="D724" s="82"/>
      <c r="E724" s="70"/>
      <c r="F724" s="70"/>
      <c r="G724" s="71"/>
    </row>
    <row r="725" spans="1:7" x14ac:dyDescent="0.3">
      <c r="A725" s="69"/>
      <c r="D725" s="82"/>
      <c r="E725" s="70"/>
      <c r="F725" s="70"/>
      <c r="G725" s="71"/>
    </row>
    <row r="726" spans="1:7" x14ac:dyDescent="0.3">
      <c r="A726" s="69"/>
      <c r="D726" s="82"/>
      <c r="E726" s="70"/>
      <c r="F726" s="70"/>
      <c r="G726" s="71"/>
    </row>
    <row r="727" spans="1:7" x14ac:dyDescent="0.3">
      <c r="A727" s="69"/>
      <c r="D727" s="82"/>
      <c r="E727" s="70"/>
      <c r="F727" s="70"/>
      <c r="G727" s="71"/>
    </row>
    <row r="728" spans="1:7" x14ac:dyDescent="0.3">
      <c r="A728" s="69"/>
      <c r="D728" s="82"/>
      <c r="E728" s="70"/>
      <c r="F728" s="70"/>
      <c r="G728" s="71"/>
    </row>
    <row r="729" spans="1:7" x14ac:dyDescent="0.3">
      <c r="A729" s="69"/>
      <c r="D729" s="82"/>
      <c r="E729" s="70"/>
      <c r="F729" s="70"/>
      <c r="G729" s="71"/>
    </row>
    <row r="730" spans="1:7" x14ac:dyDescent="0.3">
      <c r="A730" s="69"/>
      <c r="D730" s="82"/>
      <c r="E730" s="70"/>
      <c r="F730" s="70"/>
      <c r="G730" s="71"/>
    </row>
    <row r="731" spans="1:7" x14ac:dyDescent="0.3">
      <c r="A731" s="69"/>
      <c r="D731" s="82"/>
      <c r="E731" s="70"/>
      <c r="F731" s="70"/>
      <c r="G731" s="71"/>
    </row>
    <row r="732" spans="1:7" x14ac:dyDescent="0.3">
      <c r="A732" s="69"/>
      <c r="D732" s="82"/>
      <c r="E732" s="70"/>
      <c r="F732" s="70"/>
      <c r="G732" s="71"/>
    </row>
    <row r="733" spans="1:7" x14ac:dyDescent="0.3">
      <c r="A733" s="69"/>
      <c r="D733" s="82"/>
      <c r="E733" s="70"/>
      <c r="F733" s="70"/>
      <c r="G733" s="71"/>
    </row>
    <row r="734" spans="1:7" x14ac:dyDescent="0.3">
      <c r="A734" s="69"/>
      <c r="D734" s="82"/>
      <c r="E734" s="70"/>
      <c r="F734" s="70"/>
      <c r="G734" s="71"/>
    </row>
    <row r="735" spans="1:7" x14ac:dyDescent="0.3">
      <c r="A735" s="69"/>
      <c r="D735" s="82"/>
      <c r="E735" s="70"/>
      <c r="F735" s="70"/>
      <c r="G735" s="71"/>
    </row>
    <row r="736" spans="1:7" x14ac:dyDescent="0.3">
      <c r="A736" s="69"/>
      <c r="D736" s="82"/>
      <c r="E736" s="70"/>
      <c r="F736" s="70"/>
      <c r="G736" s="71"/>
    </row>
    <row r="737" spans="1:7" x14ac:dyDescent="0.3">
      <c r="A737" s="69"/>
      <c r="D737" s="82"/>
      <c r="E737" s="70"/>
      <c r="F737" s="70"/>
      <c r="G737" s="71"/>
    </row>
    <row r="738" spans="1:7" x14ac:dyDescent="0.3">
      <c r="A738" s="69"/>
      <c r="D738" s="82"/>
      <c r="E738" s="70"/>
      <c r="F738" s="70"/>
      <c r="G738" s="71"/>
    </row>
    <row r="739" spans="1:7" x14ac:dyDescent="0.3">
      <c r="A739" s="69"/>
      <c r="D739" s="82"/>
      <c r="E739" s="70"/>
      <c r="F739" s="70"/>
      <c r="G739" s="71"/>
    </row>
    <row r="740" spans="1:7" x14ac:dyDescent="0.3">
      <c r="A740" s="69"/>
      <c r="D740" s="82"/>
      <c r="E740" s="70"/>
      <c r="F740" s="70"/>
      <c r="G740" s="71"/>
    </row>
    <row r="741" spans="1:7" x14ac:dyDescent="0.3">
      <c r="A741" s="69"/>
      <c r="D741" s="82"/>
      <c r="E741" s="70"/>
      <c r="F741" s="70"/>
      <c r="G741" s="71"/>
    </row>
    <row r="742" spans="1:7" x14ac:dyDescent="0.3">
      <c r="A742" s="69"/>
      <c r="D742" s="82"/>
      <c r="E742" s="70"/>
      <c r="F742" s="70"/>
      <c r="G742" s="71"/>
    </row>
    <row r="743" spans="1:7" x14ac:dyDescent="0.3">
      <c r="A743" s="69"/>
      <c r="D743" s="82"/>
      <c r="E743" s="70"/>
      <c r="F743" s="70"/>
      <c r="G743" s="71"/>
    </row>
    <row r="744" spans="1:7" x14ac:dyDescent="0.3">
      <c r="A744" s="69"/>
      <c r="D744" s="82"/>
      <c r="E744" s="70"/>
      <c r="F744" s="70"/>
      <c r="G744" s="71"/>
    </row>
    <row r="745" spans="1:7" x14ac:dyDescent="0.3">
      <c r="A745" s="69"/>
      <c r="D745" s="82"/>
      <c r="E745" s="70"/>
      <c r="F745" s="70"/>
      <c r="G745" s="71"/>
    </row>
    <row r="746" spans="1:7" x14ac:dyDescent="0.3">
      <c r="A746" s="69"/>
      <c r="D746" s="82"/>
      <c r="E746" s="70"/>
      <c r="F746" s="70"/>
      <c r="G746" s="71"/>
    </row>
    <row r="747" spans="1:7" x14ac:dyDescent="0.3">
      <c r="A747" s="69"/>
      <c r="D747" s="82"/>
      <c r="E747" s="70"/>
      <c r="F747" s="70"/>
      <c r="G747" s="71"/>
    </row>
    <row r="748" spans="1:7" x14ac:dyDescent="0.3">
      <c r="A748" s="69"/>
      <c r="D748" s="82"/>
      <c r="E748" s="70"/>
      <c r="F748" s="70"/>
      <c r="G748" s="71"/>
    </row>
    <row r="749" spans="1:7" x14ac:dyDescent="0.3">
      <c r="A749" s="69"/>
      <c r="D749" s="82"/>
      <c r="E749" s="70"/>
      <c r="F749" s="70"/>
      <c r="G749" s="71"/>
    </row>
    <row r="750" spans="1:7" x14ac:dyDescent="0.3">
      <c r="A750" s="69"/>
      <c r="D750" s="82"/>
      <c r="E750" s="70"/>
      <c r="F750" s="70"/>
      <c r="G750" s="71"/>
    </row>
    <row r="751" spans="1:7" x14ac:dyDescent="0.3">
      <c r="A751" s="69"/>
      <c r="D751" s="82"/>
      <c r="E751" s="70"/>
      <c r="F751" s="70"/>
      <c r="G751" s="71"/>
    </row>
    <row r="752" spans="1:7" x14ac:dyDescent="0.3">
      <c r="A752" s="69"/>
      <c r="D752" s="82"/>
      <c r="E752" s="70"/>
      <c r="F752" s="70"/>
      <c r="G752" s="71"/>
    </row>
    <row r="753" spans="1:7" x14ac:dyDescent="0.3">
      <c r="A753" s="69"/>
      <c r="D753" s="82"/>
      <c r="E753" s="70"/>
      <c r="F753" s="70"/>
      <c r="G753" s="71"/>
    </row>
    <row r="754" spans="1:7" x14ac:dyDescent="0.3">
      <c r="A754" s="69"/>
      <c r="D754" s="82"/>
      <c r="E754" s="70"/>
      <c r="F754" s="70"/>
      <c r="G754" s="71"/>
    </row>
    <row r="755" spans="1:7" x14ac:dyDescent="0.3">
      <c r="A755" s="69"/>
      <c r="D755" s="82"/>
      <c r="E755" s="70"/>
      <c r="F755" s="70"/>
      <c r="G755" s="71"/>
    </row>
    <row r="756" spans="1:7" x14ac:dyDescent="0.3">
      <c r="A756" s="69"/>
      <c r="D756" s="82"/>
      <c r="E756" s="70"/>
      <c r="F756" s="70"/>
      <c r="G756" s="71"/>
    </row>
    <row r="757" spans="1:7" x14ac:dyDescent="0.3">
      <c r="A757" s="69"/>
      <c r="D757" s="82"/>
      <c r="E757" s="70"/>
      <c r="F757" s="70"/>
      <c r="G757" s="71"/>
    </row>
    <row r="758" spans="1:7" x14ac:dyDescent="0.3">
      <c r="A758" s="69"/>
      <c r="D758" s="82"/>
      <c r="E758" s="70"/>
      <c r="F758" s="70"/>
      <c r="G758" s="71"/>
    </row>
    <row r="759" spans="1:7" x14ac:dyDescent="0.3">
      <c r="A759" s="69"/>
      <c r="D759" s="82"/>
      <c r="E759" s="70"/>
      <c r="F759" s="70"/>
      <c r="G759" s="71"/>
    </row>
    <row r="760" spans="1:7" x14ac:dyDescent="0.3">
      <c r="A760" s="69"/>
      <c r="D760" s="82"/>
      <c r="E760" s="70"/>
      <c r="F760" s="70"/>
      <c r="G760" s="71"/>
    </row>
    <row r="761" spans="1:7" x14ac:dyDescent="0.3">
      <c r="A761" s="69"/>
      <c r="D761" s="82"/>
      <c r="E761" s="70"/>
      <c r="F761" s="70"/>
      <c r="G761" s="71"/>
    </row>
    <row r="762" spans="1:7" x14ac:dyDescent="0.3">
      <c r="A762" s="69"/>
      <c r="D762" s="82"/>
      <c r="E762" s="70"/>
      <c r="F762" s="70"/>
      <c r="G762" s="71"/>
    </row>
    <row r="763" spans="1:7" x14ac:dyDescent="0.3">
      <c r="A763" s="69"/>
      <c r="D763" s="82"/>
      <c r="E763" s="70"/>
      <c r="F763" s="70"/>
      <c r="G763" s="71"/>
    </row>
    <row r="764" spans="1:7" x14ac:dyDescent="0.3">
      <c r="A764" s="69"/>
      <c r="D764" s="82"/>
      <c r="E764" s="70"/>
      <c r="F764" s="70"/>
      <c r="G764" s="71"/>
    </row>
    <row r="765" spans="1:7" x14ac:dyDescent="0.3">
      <c r="A765" s="69"/>
      <c r="D765" s="82"/>
      <c r="E765" s="70"/>
      <c r="F765" s="70"/>
      <c r="G765" s="71"/>
    </row>
    <row r="766" spans="1:7" x14ac:dyDescent="0.3">
      <c r="A766" s="69"/>
      <c r="D766" s="82"/>
      <c r="E766" s="70"/>
      <c r="F766" s="70"/>
      <c r="G766" s="71"/>
    </row>
    <row r="767" spans="1:7" x14ac:dyDescent="0.3">
      <c r="A767" s="69"/>
      <c r="D767" s="82"/>
      <c r="E767" s="70"/>
      <c r="F767" s="70"/>
      <c r="G767" s="71"/>
    </row>
    <row r="768" spans="1:7" x14ac:dyDescent="0.3">
      <c r="A768" s="69"/>
      <c r="D768" s="82"/>
      <c r="E768" s="70"/>
      <c r="F768" s="70"/>
      <c r="G768" s="71"/>
    </row>
    <row r="769" spans="1:7" x14ac:dyDescent="0.3">
      <c r="A769" s="69"/>
      <c r="D769" s="82"/>
      <c r="E769" s="70"/>
      <c r="F769" s="70"/>
      <c r="G769" s="71"/>
    </row>
    <row r="770" spans="1:7" x14ac:dyDescent="0.3">
      <c r="A770" s="69"/>
      <c r="D770" s="82"/>
      <c r="E770" s="70"/>
      <c r="F770" s="70"/>
      <c r="G770" s="71"/>
    </row>
    <row r="771" spans="1:7" x14ac:dyDescent="0.3">
      <c r="A771" s="69"/>
      <c r="D771" s="82"/>
      <c r="E771" s="70"/>
      <c r="F771" s="70"/>
      <c r="G771" s="71"/>
    </row>
    <row r="772" spans="1:7" x14ac:dyDescent="0.3">
      <c r="A772" s="69"/>
      <c r="D772" s="82"/>
      <c r="E772" s="70"/>
      <c r="F772" s="70"/>
      <c r="G772" s="71"/>
    </row>
    <row r="773" spans="1:7" x14ac:dyDescent="0.3">
      <c r="A773" s="69"/>
      <c r="D773" s="82"/>
      <c r="E773" s="70"/>
      <c r="F773" s="70"/>
      <c r="G773" s="71"/>
    </row>
    <row r="774" spans="1:7" x14ac:dyDescent="0.3">
      <c r="A774" s="69"/>
      <c r="D774" s="82"/>
      <c r="E774" s="70"/>
      <c r="F774" s="70"/>
      <c r="G774" s="71"/>
    </row>
    <row r="775" spans="1:7" x14ac:dyDescent="0.3">
      <c r="A775" s="69"/>
      <c r="D775" s="82"/>
      <c r="E775" s="70"/>
      <c r="F775" s="70"/>
      <c r="G775" s="71"/>
    </row>
    <row r="776" spans="1:7" x14ac:dyDescent="0.3">
      <c r="A776" s="69"/>
      <c r="D776" s="82"/>
      <c r="E776" s="70"/>
      <c r="F776" s="70"/>
      <c r="G776" s="71"/>
    </row>
    <row r="777" spans="1:7" x14ac:dyDescent="0.3">
      <c r="A777" s="69"/>
      <c r="D777" s="82"/>
      <c r="E777" s="70"/>
      <c r="F777" s="70"/>
      <c r="G777" s="71"/>
    </row>
    <row r="778" spans="1:7" x14ac:dyDescent="0.3">
      <c r="A778" s="69"/>
      <c r="D778" s="82"/>
      <c r="E778" s="70"/>
      <c r="F778" s="70"/>
      <c r="G778" s="71"/>
    </row>
    <row r="779" spans="1:7" x14ac:dyDescent="0.3">
      <c r="A779" s="69"/>
      <c r="D779" s="82"/>
      <c r="E779" s="70"/>
      <c r="F779" s="70"/>
      <c r="G779" s="71"/>
    </row>
    <row r="780" spans="1:7" x14ac:dyDescent="0.3">
      <c r="A780" s="69"/>
      <c r="D780" s="82"/>
      <c r="E780" s="70"/>
      <c r="F780" s="70"/>
      <c r="G780" s="71"/>
    </row>
    <row r="781" spans="1:7" x14ac:dyDescent="0.3">
      <c r="A781" s="69"/>
      <c r="D781" s="82"/>
      <c r="E781" s="70"/>
      <c r="F781" s="70"/>
      <c r="G781" s="71"/>
    </row>
    <row r="782" spans="1:7" x14ac:dyDescent="0.3">
      <c r="A782" s="69"/>
      <c r="D782" s="82"/>
      <c r="E782" s="70"/>
      <c r="F782" s="70"/>
      <c r="G782" s="71"/>
    </row>
    <row r="783" spans="1:7" x14ac:dyDescent="0.3">
      <c r="A783" s="69"/>
      <c r="D783" s="82"/>
      <c r="E783" s="70"/>
      <c r="F783" s="70"/>
      <c r="G783" s="71"/>
    </row>
    <row r="784" spans="1:7" x14ac:dyDescent="0.3">
      <c r="A784" s="69"/>
      <c r="D784" s="82"/>
      <c r="E784" s="70"/>
      <c r="F784" s="70"/>
      <c r="G784" s="71"/>
    </row>
    <row r="785" spans="1:7" x14ac:dyDescent="0.3">
      <c r="A785" s="69"/>
      <c r="D785" s="82"/>
      <c r="E785" s="70"/>
      <c r="F785" s="70"/>
      <c r="G785" s="71"/>
    </row>
    <row r="786" spans="1:7" x14ac:dyDescent="0.3">
      <c r="A786" s="69"/>
      <c r="D786" s="82"/>
      <c r="E786" s="70"/>
      <c r="F786" s="70"/>
      <c r="G786" s="71"/>
    </row>
    <row r="787" spans="1:7" x14ac:dyDescent="0.3">
      <c r="A787" s="69"/>
      <c r="D787" s="82"/>
      <c r="E787" s="70"/>
      <c r="F787" s="70"/>
      <c r="G787" s="71"/>
    </row>
    <row r="788" spans="1:7" x14ac:dyDescent="0.3">
      <c r="A788" s="69"/>
      <c r="D788" s="82"/>
      <c r="E788" s="70"/>
      <c r="F788" s="70"/>
      <c r="G788" s="71"/>
    </row>
    <row r="789" spans="1:7" x14ac:dyDescent="0.3">
      <c r="A789" s="69"/>
      <c r="D789" s="82"/>
      <c r="E789" s="70"/>
      <c r="F789" s="70"/>
      <c r="G789" s="71"/>
    </row>
    <row r="790" spans="1:7" x14ac:dyDescent="0.3">
      <c r="A790" s="69"/>
      <c r="D790" s="82"/>
      <c r="E790" s="70"/>
      <c r="F790" s="70"/>
      <c r="G790" s="71"/>
    </row>
    <row r="791" spans="1:7" x14ac:dyDescent="0.3">
      <c r="A791" s="69"/>
      <c r="D791" s="82"/>
      <c r="E791" s="70"/>
      <c r="F791" s="70"/>
      <c r="G791" s="71"/>
    </row>
    <row r="792" spans="1:7" x14ac:dyDescent="0.3">
      <c r="A792" s="69"/>
      <c r="D792" s="82"/>
      <c r="E792" s="70"/>
      <c r="F792" s="70"/>
      <c r="G792" s="71"/>
    </row>
    <row r="793" spans="1:7" x14ac:dyDescent="0.3">
      <c r="A793" s="69"/>
      <c r="D793" s="82"/>
      <c r="E793" s="70"/>
      <c r="F793" s="70"/>
      <c r="G793" s="71"/>
    </row>
    <row r="794" spans="1:7" x14ac:dyDescent="0.3">
      <c r="A794" s="69"/>
      <c r="D794" s="82"/>
      <c r="E794" s="70"/>
      <c r="F794" s="70"/>
      <c r="G794" s="71"/>
    </row>
    <row r="795" spans="1:7" x14ac:dyDescent="0.3">
      <c r="A795" s="69"/>
      <c r="D795" s="82"/>
      <c r="E795" s="70"/>
      <c r="F795" s="70"/>
      <c r="G795" s="71"/>
    </row>
    <row r="796" spans="1:7" x14ac:dyDescent="0.3">
      <c r="A796" s="69"/>
      <c r="D796" s="82"/>
      <c r="E796" s="70"/>
      <c r="F796" s="70"/>
      <c r="G796" s="71"/>
    </row>
    <row r="797" spans="1:7" x14ac:dyDescent="0.3">
      <c r="A797" s="69"/>
      <c r="D797" s="82"/>
      <c r="E797" s="70"/>
      <c r="F797" s="70"/>
      <c r="G797" s="71"/>
    </row>
    <row r="798" spans="1:7" x14ac:dyDescent="0.3">
      <c r="A798" s="69"/>
      <c r="D798" s="82"/>
      <c r="E798" s="70"/>
      <c r="F798" s="70"/>
      <c r="G798" s="71"/>
    </row>
    <row r="799" spans="1:7" x14ac:dyDescent="0.3">
      <c r="A799" s="69"/>
      <c r="D799" s="82"/>
      <c r="E799" s="70"/>
      <c r="F799" s="70"/>
      <c r="G799" s="71"/>
    </row>
    <row r="800" spans="1:7" x14ac:dyDescent="0.3">
      <c r="A800" s="69"/>
      <c r="D800" s="82"/>
      <c r="E800" s="70"/>
      <c r="F800" s="70"/>
      <c r="G800" s="71"/>
    </row>
    <row r="801" spans="1:7" x14ac:dyDescent="0.3">
      <c r="A801" s="69"/>
      <c r="D801" s="82"/>
      <c r="E801" s="70"/>
      <c r="F801" s="70"/>
      <c r="G801" s="71"/>
    </row>
    <row r="802" spans="1:7" x14ac:dyDescent="0.3">
      <c r="A802" s="69"/>
      <c r="D802" s="82"/>
      <c r="E802" s="70"/>
      <c r="F802" s="70"/>
      <c r="G802" s="71"/>
    </row>
    <row r="803" spans="1:7" x14ac:dyDescent="0.3">
      <c r="A803" s="69"/>
      <c r="D803" s="82"/>
      <c r="E803" s="70"/>
      <c r="F803" s="70"/>
      <c r="G803" s="71"/>
    </row>
    <row r="804" spans="1:7" x14ac:dyDescent="0.3">
      <c r="A804" s="69"/>
      <c r="D804" s="82"/>
      <c r="E804" s="70"/>
      <c r="F804" s="70"/>
      <c r="G804" s="71"/>
    </row>
    <row r="805" spans="1:7" x14ac:dyDescent="0.3">
      <c r="A805" s="69"/>
      <c r="D805" s="82"/>
      <c r="E805" s="70"/>
      <c r="F805" s="70"/>
      <c r="G805" s="71"/>
    </row>
    <row r="806" spans="1:7" x14ac:dyDescent="0.3">
      <c r="A806" s="69"/>
      <c r="D806" s="82"/>
      <c r="E806" s="70"/>
      <c r="F806" s="70"/>
      <c r="G806" s="71"/>
    </row>
    <row r="807" spans="1:7" x14ac:dyDescent="0.3">
      <c r="A807" s="69"/>
      <c r="D807" s="82"/>
      <c r="E807" s="70"/>
      <c r="F807" s="70"/>
      <c r="G807" s="71"/>
    </row>
    <row r="808" spans="1:7" x14ac:dyDescent="0.3">
      <c r="A808" s="69"/>
      <c r="D808" s="82"/>
      <c r="E808" s="70"/>
      <c r="F808" s="70"/>
      <c r="G808" s="71"/>
    </row>
    <row r="809" spans="1:7" x14ac:dyDescent="0.3">
      <c r="A809" s="69"/>
      <c r="D809" s="82"/>
      <c r="E809" s="70"/>
      <c r="F809" s="70"/>
      <c r="G809" s="71"/>
    </row>
    <row r="810" spans="1:7" x14ac:dyDescent="0.3">
      <c r="A810" s="69"/>
      <c r="D810" s="82"/>
      <c r="E810" s="70"/>
      <c r="F810" s="70"/>
      <c r="G810" s="71"/>
    </row>
    <row r="811" spans="1:7" x14ac:dyDescent="0.3">
      <c r="A811" s="69"/>
      <c r="D811" s="82"/>
      <c r="E811" s="70"/>
      <c r="F811" s="70"/>
      <c r="G811" s="71"/>
    </row>
    <row r="812" spans="1:7" x14ac:dyDescent="0.3">
      <c r="A812" s="69"/>
      <c r="D812" s="82"/>
      <c r="E812" s="70"/>
      <c r="F812" s="70"/>
      <c r="G812" s="71"/>
    </row>
    <row r="813" spans="1:7" x14ac:dyDescent="0.3">
      <c r="A813" s="69"/>
      <c r="D813" s="82"/>
      <c r="E813" s="70"/>
      <c r="F813" s="70"/>
      <c r="G813" s="71"/>
    </row>
    <row r="814" spans="1:7" x14ac:dyDescent="0.3">
      <c r="A814" s="69"/>
      <c r="D814" s="82"/>
      <c r="E814" s="70"/>
      <c r="F814" s="70"/>
      <c r="G814" s="71"/>
    </row>
    <row r="815" spans="1:7" x14ac:dyDescent="0.3">
      <c r="A815" s="69"/>
      <c r="D815" s="82"/>
      <c r="E815" s="70"/>
      <c r="F815" s="70"/>
      <c r="G815" s="71"/>
    </row>
    <row r="816" spans="1:7" x14ac:dyDescent="0.3">
      <c r="A816" s="69"/>
      <c r="D816" s="82"/>
      <c r="E816" s="70"/>
      <c r="F816" s="70"/>
      <c r="G816" s="71"/>
    </row>
    <row r="817" spans="1:7" x14ac:dyDescent="0.3">
      <c r="A817" s="69"/>
      <c r="D817" s="82"/>
      <c r="E817" s="70"/>
      <c r="F817" s="70"/>
      <c r="G817" s="71"/>
    </row>
    <row r="818" spans="1:7" x14ac:dyDescent="0.3">
      <c r="A818" s="69"/>
      <c r="D818" s="82"/>
      <c r="E818" s="70"/>
      <c r="F818" s="70"/>
      <c r="G818" s="71"/>
    </row>
    <row r="819" spans="1:7" x14ac:dyDescent="0.3">
      <c r="A819" s="69"/>
      <c r="D819" s="82"/>
      <c r="E819" s="70"/>
      <c r="F819" s="70"/>
      <c r="G819" s="71"/>
    </row>
    <row r="820" spans="1:7" x14ac:dyDescent="0.3">
      <c r="A820" s="69"/>
      <c r="D820" s="82"/>
      <c r="E820" s="70"/>
      <c r="F820" s="70"/>
      <c r="G820" s="71"/>
    </row>
    <row r="821" spans="1:7" x14ac:dyDescent="0.3">
      <c r="A821" s="69"/>
      <c r="D821" s="82"/>
      <c r="E821" s="70"/>
      <c r="F821" s="70"/>
      <c r="G821" s="71"/>
    </row>
    <row r="822" spans="1:7" x14ac:dyDescent="0.3">
      <c r="A822" s="69"/>
      <c r="D822" s="82"/>
      <c r="E822" s="70"/>
      <c r="F822" s="70"/>
      <c r="G822" s="71"/>
    </row>
    <row r="823" spans="1:7" x14ac:dyDescent="0.3">
      <c r="A823" s="69"/>
      <c r="D823" s="82"/>
      <c r="E823" s="70"/>
      <c r="F823" s="70"/>
      <c r="G823" s="71"/>
    </row>
    <row r="824" spans="1:7" x14ac:dyDescent="0.3">
      <c r="A824" s="69"/>
      <c r="D824" s="82"/>
      <c r="E824" s="70"/>
      <c r="F824" s="70"/>
      <c r="G824" s="71"/>
    </row>
    <row r="825" spans="1:7" x14ac:dyDescent="0.3">
      <c r="A825" s="69"/>
      <c r="D825" s="82"/>
      <c r="E825" s="70"/>
      <c r="F825" s="70"/>
      <c r="G825" s="71"/>
    </row>
    <row r="826" spans="1:7" x14ac:dyDescent="0.3">
      <c r="A826" s="69"/>
      <c r="D826" s="82"/>
      <c r="E826" s="70"/>
      <c r="F826" s="70"/>
      <c r="G826" s="71"/>
    </row>
    <row r="827" spans="1:7" x14ac:dyDescent="0.3">
      <c r="A827" s="69"/>
      <c r="D827" s="82"/>
      <c r="E827" s="70"/>
      <c r="F827" s="70"/>
      <c r="G827" s="71"/>
    </row>
    <row r="828" spans="1:7" x14ac:dyDescent="0.3">
      <c r="A828" s="69"/>
      <c r="D828" s="82"/>
      <c r="E828" s="70"/>
      <c r="F828" s="70"/>
      <c r="G828" s="71"/>
    </row>
    <row r="829" spans="1:7" x14ac:dyDescent="0.3">
      <c r="A829" s="69"/>
      <c r="D829" s="82"/>
      <c r="E829" s="70"/>
      <c r="F829" s="70"/>
      <c r="G829" s="71"/>
    </row>
    <row r="830" spans="1:7" x14ac:dyDescent="0.3">
      <c r="A830" s="69"/>
      <c r="D830" s="82"/>
      <c r="E830" s="70"/>
      <c r="F830" s="70"/>
      <c r="G830" s="71"/>
    </row>
    <row r="831" spans="1:7" x14ac:dyDescent="0.3">
      <c r="A831" s="69"/>
      <c r="D831" s="82"/>
      <c r="E831" s="70"/>
      <c r="F831" s="70"/>
      <c r="G831" s="71"/>
    </row>
    <row r="832" spans="1:7" x14ac:dyDescent="0.3">
      <c r="A832" s="69"/>
      <c r="D832" s="82"/>
      <c r="E832" s="70"/>
      <c r="F832" s="70"/>
      <c r="G832" s="71"/>
    </row>
    <row r="833" spans="1:7" x14ac:dyDescent="0.3">
      <c r="A833" s="69"/>
      <c r="D833" s="82"/>
      <c r="E833" s="70"/>
      <c r="F833" s="70"/>
      <c r="G833" s="71"/>
    </row>
    <row r="834" spans="1:7" x14ac:dyDescent="0.3">
      <c r="A834" s="69"/>
      <c r="D834" s="82"/>
      <c r="E834" s="70"/>
      <c r="F834" s="70"/>
      <c r="G834" s="71"/>
    </row>
    <row r="835" spans="1:7" x14ac:dyDescent="0.3">
      <c r="A835" s="69"/>
      <c r="D835" s="82"/>
      <c r="E835" s="70"/>
      <c r="F835" s="70"/>
      <c r="G835" s="71"/>
    </row>
    <row r="836" spans="1:7" x14ac:dyDescent="0.3">
      <c r="A836" s="69"/>
      <c r="D836" s="82"/>
      <c r="E836" s="70"/>
      <c r="F836" s="70"/>
      <c r="G836" s="71"/>
    </row>
    <row r="837" spans="1:7" x14ac:dyDescent="0.3">
      <c r="A837" s="69"/>
      <c r="D837" s="82"/>
      <c r="E837" s="70"/>
      <c r="F837" s="70"/>
      <c r="G837" s="71"/>
    </row>
    <row r="838" spans="1:7" x14ac:dyDescent="0.3">
      <c r="A838" s="69"/>
      <c r="D838" s="82"/>
      <c r="E838" s="70"/>
      <c r="F838" s="70"/>
      <c r="G838" s="71"/>
    </row>
    <row r="839" spans="1:7" x14ac:dyDescent="0.3">
      <c r="A839" s="69"/>
      <c r="D839" s="82"/>
      <c r="E839" s="70"/>
      <c r="F839" s="70"/>
      <c r="G839" s="71"/>
    </row>
    <row r="840" spans="1:7" x14ac:dyDescent="0.3">
      <c r="A840" s="69"/>
      <c r="D840" s="82"/>
      <c r="E840" s="70"/>
      <c r="F840" s="70"/>
      <c r="G840" s="71"/>
    </row>
    <row r="841" spans="1:7" x14ac:dyDescent="0.3">
      <c r="A841" s="69"/>
      <c r="D841" s="82"/>
      <c r="E841" s="70"/>
      <c r="F841" s="70"/>
      <c r="G841" s="71"/>
    </row>
    <row r="842" spans="1:7" x14ac:dyDescent="0.3">
      <c r="A842" s="69"/>
      <c r="D842" s="82"/>
      <c r="E842" s="70"/>
      <c r="F842" s="70"/>
      <c r="G842" s="71"/>
    </row>
    <row r="843" spans="1:7" x14ac:dyDescent="0.3">
      <c r="A843" s="69"/>
      <c r="D843" s="82"/>
      <c r="E843" s="70"/>
      <c r="F843" s="70"/>
      <c r="G843" s="71"/>
    </row>
    <row r="844" spans="1:7" x14ac:dyDescent="0.3">
      <c r="A844" s="69"/>
      <c r="D844" s="82"/>
      <c r="E844" s="70"/>
      <c r="F844" s="70"/>
      <c r="G844" s="71"/>
    </row>
    <row r="845" spans="1:7" x14ac:dyDescent="0.3">
      <c r="A845" s="69"/>
      <c r="D845" s="82"/>
      <c r="E845" s="70"/>
      <c r="F845" s="70"/>
      <c r="G845" s="71"/>
    </row>
    <row r="846" spans="1:7" x14ac:dyDescent="0.3">
      <c r="A846" s="69"/>
      <c r="D846" s="82"/>
      <c r="E846" s="70"/>
      <c r="F846" s="70"/>
      <c r="G846" s="71"/>
    </row>
    <row r="847" spans="1:7" x14ac:dyDescent="0.3">
      <c r="A847" s="69"/>
      <c r="D847" s="82"/>
      <c r="E847" s="70"/>
      <c r="F847" s="70"/>
      <c r="G847" s="71"/>
    </row>
    <row r="848" spans="1:7" x14ac:dyDescent="0.3">
      <c r="A848" s="69"/>
      <c r="D848" s="82"/>
      <c r="E848" s="70"/>
      <c r="F848" s="70"/>
      <c r="G848" s="71"/>
    </row>
    <row r="849" spans="1:7" x14ac:dyDescent="0.3">
      <c r="A849" s="69"/>
      <c r="D849" s="82"/>
      <c r="E849" s="70"/>
      <c r="F849" s="70"/>
      <c r="G849" s="71"/>
    </row>
    <row r="850" spans="1:7" x14ac:dyDescent="0.3">
      <c r="A850" s="69"/>
      <c r="D850" s="82"/>
      <c r="E850" s="70"/>
      <c r="F850" s="70"/>
      <c r="G850" s="71"/>
    </row>
    <row r="851" spans="1:7" x14ac:dyDescent="0.3">
      <c r="A851" s="69"/>
      <c r="D851" s="82"/>
      <c r="E851" s="70"/>
      <c r="F851" s="70"/>
      <c r="G851" s="71"/>
    </row>
    <row r="852" spans="1:7" x14ac:dyDescent="0.3">
      <c r="A852" s="69"/>
      <c r="D852" s="82"/>
      <c r="E852" s="70"/>
      <c r="F852" s="70"/>
      <c r="G852" s="71"/>
    </row>
    <row r="853" spans="1:7" x14ac:dyDescent="0.3">
      <c r="A853" s="69"/>
      <c r="D853" s="82"/>
      <c r="E853" s="70"/>
      <c r="F853" s="70"/>
      <c r="G853" s="71"/>
    </row>
    <row r="854" spans="1:7" x14ac:dyDescent="0.3">
      <c r="A854" s="69"/>
      <c r="D854" s="82"/>
      <c r="E854" s="70"/>
      <c r="F854" s="70"/>
      <c r="G854" s="71"/>
    </row>
    <row r="855" spans="1:7" x14ac:dyDescent="0.3">
      <c r="A855" s="69"/>
      <c r="D855" s="82"/>
      <c r="E855" s="70"/>
      <c r="F855" s="70"/>
      <c r="G855" s="71"/>
    </row>
    <row r="856" spans="1:7" x14ac:dyDescent="0.3">
      <c r="A856" s="69"/>
      <c r="D856" s="82"/>
      <c r="E856" s="70"/>
      <c r="F856" s="70"/>
      <c r="G856" s="71"/>
    </row>
    <row r="857" spans="1:7" x14ac:dyDescent="0.3">
      <c r="A857" s="69"/>
      <c r="D857" s="82"/>
      <c r="E857" s="70"/>
      <c r="F857" s="70"/>
      <c r="G857" s="71"/>
    </row>
    <row r="858" spans="1:7" x14ac:dyDescent="0.3">
      <c r="A858" s="69"/>
      <c r="D858" s="82"/>
      <c r="E858" s="70"/>
      <c r="F858" s="70"/>
      <c r="G858" s="71"/>
    </row>
    <row r="859" spans="1:7" x14ac:dyDescent="0.3">
      <c r="A859" s="69"/>
      <c r="D859" s="82"/>
      <c r="E859" s="70"/>
      <c r="F859" s="70"/>
      <c r="G859" s="71"/>
    </row>
    <row r="860" spans="1:7" x14ac:dyDescent="0.3">
      <c r="A860" s="69"/>
      <c r="D860" s="82"/>
      <c r="E860" s="70"/>
      <c r="F860" s="70"/>
      <c r="G860" s="71"/>
    </row>
    <row r="861" spans="1:7" x14ac:dyDescent="0.3">
      <c r="A861" s="69"/>
      <c r="D861" s="82"/>
      <c r="E861" s="70"/>
      <c r="F861" s="70"/>
      <c r="G861" s="71"/>
    </row>
    <row r="862" spans="1:7" x14ac:dyDescent="0.3">
      <c r="A862" s="69"/>
      <c r="D862" s="82"/>
      <c r="E862" s="70"/>
      <c r="F862" s="70"/>
      <c r="G862" s="71"/>
    </row>
    <row r="863" spans="1:7" x14ac:dyDescent="0.3">
      <c r="A863" s="69"/>
      <c r="D863" s="82"/>
      <c r="E863" s="70"/>
      <c r="F863" s="70"/>
      <c r="G863" s="71"/>
    </row>
    <row r="864" spans="1:7" x14ac:dyDescent="0.3">
      <c r="A864" s="69"/>
      <c r="D864" s="82"/>
      <c r="E864" s="70"/>
      <c r="F864" s="70"/>
      <c r="G864" s="71"/>
    </row>
    <row r="865" spans="1:7" x14ac:dyDescent="0.3">
      <c r="A865" s="69"/>
      <c r="D865" s="82"/>
      <c r="E865" s="70"/>
      <c r="F865" s="70"/>
      <c r="G865" s="71"/>
    </row>
    <row r="866" spans="1:7" x14ac:dyDescent="0.3">
      <c r="A866" s="69"/>
      <c r="D866" s="82"/>
      <c r="E866" s="70"/>
      <c r="F866" s="70"/>
      <c r="G866" s="71"/>
    </row>
    <row r="867" spans="1:7" x14ac:dyDescent="0.3">
      <c r="A867" s="69"/>
      <c r="D867" s="82"/>
      <c r="E867" s="70"/>
      <c r="F867" s="70"/>
      <c r="G867" s="71"/>
    </row>
    <row r="868" spans="1:7" x14ac:dyDescent="0.3">
      <c r="A868" s="69"/>
      <c r="D868" s="82"/>
      <c r="E868" s="70"/>
      <c r="F868" s="70"/>
      <c r="G868" s="71"/>
    </row>
    <row r="869" spans="1:7" x14ac:dyDescent="0.3">
      <c r="A869" s="69"/>
      <c r="D869" s="82"/>
      <c r="E869" s="70"/>
      <c r="F869" s="70"/>
      <c r="G869" s="71"/>
    </row>
    <row r="870" spans="1:7" x14ac:dyDescent="0.3">
      <c r="A870" s="69"/>
      <c r="D870" s="82"/>
      <c r="E870" s="70"/>
      <c r="F870" s="70"/>
      <c r="G870" s="71"/>
    </row>
    <row r="871" spans="1:7" x14ac:dyDescent="0.3">
      <c r="A871" s="69"/>
      <c r="D871" s="82"/>
      <c r="E871" s="70"/>
      <c r="F871" s="70"/>
      <c r="G871" s="71"/>
    </row>
    <row r="872" spans="1:7" x14ac:dyDescent="0.3">
      <c r="A872" s="69"/>
      <c r="D872" s="82"/>
      <c r="E872" s="70"/>
      <c r="F872" s="70"/>
      <c r="G872" s="71"/>
    </row>
    <row r="873" spans="1:7" x14ac:dyDescent="0.3">
      <c r="A873" s="69"/>
      <c r="D873" s="82"/>
      <c r="E873" s="70"/>
      <c r="F873" s="70"/>
      <c r="G873" s="71"/>
    </row>
    <row r="874" spans="1:7" x14ac:dyDescent="0.3">
      <c r="A874" s="69"/>
      <c r="D874" s="82"/>
      <c r="E874" s="70"/>
      <c r="F874" s="70"/>
      <c r="G874" s="71"/>
    </row>
    <row r="875" spans="1:7" x14ac:dyDescent="0.3">
      <c r="A875" s="69"/>
      <c r="D875" s="82"/>
      <c r="E875" s="70"/>
      <c r="F875" s="70"/>
      <c r="G875" s="71"/>
    </row>
    <row r="876" spans="1:7" x14ac:dyDescent="0.3">
      <c r="A876" s="69"/>
      <c r="D876" s="82"/>
      <c r="E876" s="70"/>
      <c r="F876" s="70"/>
      <c r="G876" s="71"/>
    </row>
    <row r="877" spans="1:7" x14ac:dyDescent="0.3">
      <c r="A877" s="69"/>
      <c r="D877" s="82"/>
      <c r="E877" s="70"/>
      <c r="F877" s="70"/>
      <c r="G877" s="71"/>
    </row>
    <row r="878" spans="1:7" x14ac:dyDescent="0.3">
      <c r="A878" s="69"/>
      <c r="D878" s="82"/>
      <c r="E878" s="70"/>
      <c r="F878" s="70"/>
      <c r="G878" s="71"/>
    </row>
    <row r="879" spans="1:7" x14ac:dyDescent="0.3">
      <c r="A879" s="69"/>
      <c r="D879" s="82"/>
      <c r="E879" s="70"/>
      <c r="F879" s="70"/>
      <c r="G879" s="71"/>
    </row>
    <row r="880" spans="1:7" x14ac:dyDescent="0.3">
      <c r="A880" s="69"/>
      <c r="D880" s="82"/>
      <c r="E880" s="70"/>
      <c r="F880" s="70"/>
      <c r="G880" s="71"/>
    </row>
    <row r="881" spans="1:7" x14ac:dyDescent="0.3">
      <c r="A881" s="69"/>
      <c r="D881" s="82"/>
      <c r="E881" s="70"/>
      <c r="F881" s="70"/>
      <c r="G881" s="71"/>
    </row>
    <row r="882" spans="1:7" x14ac:dyDescent="0.3">
      <c r="A882" s="69"/>
      <c r="D882" s="82"/>
      <c r="E882" s="70"/>
      <c r="F882" s="70"/>
      <c r="G882" s="71"/>
    </row>
    <row r="883" spans="1:7" x14ac:dyDescent="0.3">
      <c r="A883" s="69"/>
      <c r="D883" s="82"/>
      <c r="E883" s="70"/>
      <c r="F883" s="70"/>
      <c r="G883" s="71"/>
    </row>
    <row r="884" spans="1:7" x14ac:dyDescent="0.3">
      <c r="A884" s="69"/>
      <c r="D884" s="82"/>
      <c r="E884" s="70"/>
      <c r="F884" s="70"/>
      <c r="G884" s="71"/>
    </row>
    <row r="885" spans="1:7" x14ac:dyDescent="0.3">
      <c r="A885" s="69"/>
      <c r="D885" s="82"/>
      <c r="E885" s="70"/>
      <c r="F885" s="70"/>
      <c r="G885" s="71"/>
    </row>
    <row r="886" spans="1:7" x14ac:dyDescent="0.3">
      <c r="A886" s="69"/>
      <c r="D886" s="82"/>
      <c r="E886" s="70"/>
      <c r="F886" s="70"/>
      <c r="G886" s="71"/>
    </row>
    <row r="887" spans="1:7" x14ac:dyDescent="0.3">
      <c r="A887" s="69"/>
      <c r="D887" s="82"/>
      <c r="E887" s="70"/>
      <c r="F887" s="70"/>
      <c r="G887" s="71"/>
    </row>
    <row r="888" spans="1:7" x14ac:dyDescent="0.3">
      <c r="A888" s="69"/>
      <c r="D888" s="82"/>
      <c r="E888" s="70"/>
      <c r="F888" s="70"/>
      <c r="G888" s="71"/>
    </row>
    <row r="889" spans="1:7" x14ac:dyDescent="0.3">
      <c r="A889" s="69"/>
      <c r="D889" s="82"/>
      <c r="E889" s="70"/>
      <c r="F889" s="70"/>
      <c r="G889" s="71"/>
    </row>
    <row r="890" spans="1:7" x14ac:dyDescent="0.3">
      <c r="A890" s="69"/>
      <c r="D890" s="82"/>
      <c r="E890" s="70"/>
      <c r="F890" s="70"/>
      <c r="G890" s="71"/>
    </row>
    <row r="891" spans="1:7" x14ac:dyDescent="0.3">
      <c r="A891" s="69"/>
      <c r="D891" s="82"/>
      <c r="E891" s="70"/>
      <c r="F891" s="70"/>
      <c r="G891" s="71"/>
    </row>
    <row r="892" spans="1:7" x14ac:dyDescent="0.3">
      <c r="A892" s="69"/>
      <c r="D892" s="82"/>
      <c r="E892" s="70"/>
      <c r="F892" s="70"/>
      <c r="G892" s="71"/>
    </row>
    <row r="893" spans="1:7" x14ac:dyDescent="0.3">
      <c r="A893" s="69"/>
      <c r="D893" s="82"/>
      <c r="E893" s="70"/>
      <c r="F893" s="70"/>
      <c r="G893" s="71"/>
    </row>
    <row r="894" spans="1:7" x14ac:dyDescent="0.3">
      <c r="A894" s="69"/>
      <c r="D894" s="82"/>
      <c r="E894" s="70"/>
      <c r="F894" s="70"/>
      <c r="G894" s="71"/>
    </row>
    <row r="895" spans="1:7" x14ac:dyDescent="0.3">
      <c r="A895" s="69"/>
      <c r="D895" s="82"/>
      <c r="E895" s="70"/>
      <c r="F895" s="70"/>
      <c r="G895" s="71"/>
    </row>
    <row r="896" spans="1:7" x14ac:dyDescent="0.3">
      <c r="A896" s="69"/>
      <c r="D896" s="82"/>
      <c r="E896" s="70"/>
      <c r="F896" s="70"/>
      <c r="G896" s="71"/>
    </row>
    <row r="897" spans="1:7" x14ac:dyDescent="0.3">
      <c r="A897" s="69"/>
      <c r="D897" s="82"/>
      <c r="E897" s="70"/>
      <c r="F897" s="70"/>
      <c r="G897" s="71"/>
    </row>
    <row r="898" spans="1:7" x14ac:dyDescent="0.3">
      <c r="A898" s="69"/>
      <c r="D898" s="82"/>
      <c r="E898" s="70"/>
      <c r="F898" s="70"/>
      <c r="G898" s="71"/>
    </row>
    <row r="899" spans="1:7" x14ac:dyDescent="0.3">
      <c r="A899" s="69"/>
      <c r="D899" s="82"/>
      <c r="E899" s="70"/>
      <c r="F899" s="70"/>
      <c r="G899" s="71"/>
    </row>
    <row r="900" spans="1:7" x14ac:dyDescent="0.3">
      <c r="A900" s="69"/>
      <c r="D900" s="82"/>
      <c r="E900" s="70"/>
      <c r="F900" s="70"/>
      <c r="G900" s="71"/>
    </row>
    <row r="901" spans="1:7" x14ac:dyDescent="0.3">
      <c r="A901" s="69"/>
      <c r="D901" s="82"/>
      <c r="E901" s="70"/>
      <c r="F901" s="70"/>
      <c r="G901" s="71"/>
    </row>
    <row r="902" spans="1:7" x14ac:dyDescent="0.3">
      <c r="A902" s="69"/>
      <c r="D902" s="82"/>
      <c r="E902" s="70"/>
      <c r="F902" s="70"/>
      <c r="G902" s="71"/>
    </row>
    <row r="903" spans="1:7" x14ac:dyDescent="0.3">
      <c r="A903" s="69"/>
      <c r="D903" s="82"/>
      <c r="E903" s="70"/>
      <c r="F903" s="70"/>
      <c r="G903" s="71"/>
    </row>
    <row r="904" spans="1:7" x14ac:dyDescent="0.3">
      <c r="A904" s="69"/>
      <c r="D904" s="82"/>
      <c r="E904" s="70"/>
      <c r="F904" s="70"/>
      <c r="G904" s="71"/>
    </row>
    <row r="905" spans="1:7" x14ac:dyDescent="0.3">
      <c r="A905" s="69"/>
      <c r="D905" s="82"/>
      <c r="E905" s="70"/>
      <c r="F905" s="70"/>
      <c r="G905" s="71"/>
    </row>
    <row r="906" spans="1:7" x14ac:dyDescent="0.3">
      <c r="A906" s="69"/>
      <c r="D906" s="82"/>
      <c r="E906" s="70"/>
      <c r="F906" s="70"/>
      <c r="G906" s="71"/>
    </row>
    <row r="907" spans="1:7" x14ac:dyDescent="0.3">
      <c r="A907" s="69"/>
      <c r="D907" s="82"/>
      <c r="E907" s="70"/>
      <c r="F907" s="70"/>
      <c r="G907" s="71"/>
    </row>
    <row r="908" spans="1:7" x14ac:dyDescent="0.3">
      <c r="A908" s="69"/>
      <c r="D908" s="82"/>
      <c r="E908" s="70"/>
      <c r="F908" s="70"/>
      <c r="G908" s="71"/>
    </row>
    <row r="909" spans="1:7" x14ac:dyDescent="0.3">
      <c r="A909" s="69"/>
      <c r="D909" s="82"/>
      <c r="E909" s="70"/>
      <c r="F909" s="70"/>
      <c r="G909" s="71"/>
    </row>
    <row r="910" spans="1:7" x14ac:dyDescent="0.3">
      <c r="A910" s="69"/>
      <c r="D910" s="82"/>
      <c r="E910" s="70"/>
      <c r="F910" s="70"/>
      <c r="G910" s="71"/>
    </row>
    <row r="911" spans="1:7" x14ac:dyDescent="0.3">
      <c r="A911" s="69"/>
      <c r="D911" s="82"/>
      <c r="E911" s="70"/>
      <c r="F911" s="70"/>
      <c r="G911" s="71"/>
    </row>
    <row r="912" spans="1:7" x14ac:dyDescent="0.3">
      <c r="A912" s="69"/>
      <c r="D912" s="82"/>
      <c r="E912" s="70"/>
      <c r="F912" s="70"/>
      <c r="G912" s="71"/>
    </row>
    <row r="913" spans="1:7" x14ac:dyDescent="0.3">
      <c r="A913" s="69"/>
      <c r="D913" s="82"/>
      <c r="E913" s="70"/>
      <c r="F913" s="70"/>
      <c r="G913" s="71"/>
    </row>
    <row r="914" spans="1:7" x14ac:dyDescent="0.3">
      <c r="A914" s="69"/>
      <c r="D914" s="82"/>
      <c r="E914" s="70"/>
      <c r="F914" s="70"/>
      <c r="G914" s="71"/>
    </row>
    <row r="915" spans="1:7" x14ac:dyDescent="0.3">
      <c r="A915" s="69"/>
      <c r="D915" s="82"/>
      <c r="E915" s="70"/>
      <c r="F915" s="70"/>
      <c r="G915" s="71"/>
    </row>
    <row r="916" spans="1:7" x14ac:dyDescent="0.3">
      <c r="A916" s="69"/>
      <c r="D916" s="82"/>
      <c r="E916" s="70"/>
      <c r="F916" s="70"/>
      <c r="G916" s="71"/>
    </row>
    <row r="917" spans="1:7" x14ac:dyDescent="0.3">
      <c r="A917" s="69"/>
      <c r="D917" s="82"/>
      <c r="E917" s="70"/>
      <c r="F917" s="70"/>
      <c r="G917" s="71"/>
    </row>
    <row r="918" spans="1:7" x14ac:dyDescent="0.3">
      <c r="A918" s="69"/>
      <c r="D918" s="82"/>
      <c r="E918" s="70"/>
      <c r="F918" s="70"/>
      <c r="G918" s="71"/>
    </row>
    <row r="919" spans="1:7" x14ac:dyDescent="0.3">
      <c r="A919" s="69"/>
      <c r="D919" s="82"/>
      <c r="E919" s="70"/>
      <c r="F919" s="70"/>
      <c r="G919" s="71"/>
    </row>
    <row r="920" spans="1:7" x14ac:dyDescent="0.3">
      <c r="A920" s="69"/>
      <c r="D920" s="82"/>
      <c r="E920" s="70"/>
      <c r="F920" s="70"/>
      <c r="G920" s="71"/>
    </row>
    <row r="921" spans="1:7" x14ac:dyDescent="0.3">
      <c r="A921" s="69"/>
      <c r="D921" s="82"/>
      <c r="E921" s="70"/>
      <c r="F921" s="70"/>
      <c r="G921" s="71"/>
    </row>
    <row r="922" spans="1:7" x14ac:dyDescent="0.3">
      <c r="A922" s="69"/>
      <c r="D922" s="82"/>
      <c r="E922" s="70"/>
      <c r="F922" s="70"/>
      <c r="G922" s="71"/>
    </row>
    <row r="923" spans="1:7" x14ac:dyDescent="0.3">
      <c r="A923" s="69"/>
      <c r="D923" s="82"/>
      <c r="E923" s="70"/>
      <c r="F923" s="70"/>
      <c r="G923" s="71"/>
    </row>
    <row r="924" spans="1:7" x14ac:dyDescent="0.3">
      <c r="A924" s="69"/>
      <c r="D924" s="82"/>
      <c r="E924" s="70"/>
      <c r="F924" s="70"/>
      <c r="G924" s="71"/>
    </row>
    <row r="925" spans="1:7" x14ac:dyDescent="0.3">
      <c r="A925" s="69"/>
      <c r="D925" s="82"/>
      <c r="E925" s="70"/>
      <c r="F925" s="70"/>
      <c r="G925" s="71"/>
    </row>
    <row r="926" spans="1:7" x14ac:dyDescent="0.3">
      <c r="A926" s="69"/>
      <c r="D926" s="82"/>
      <c r="E926" s="70"/>
      <c r="F926" s="70"/>
      <c r="G926" s="71"/>
    </row>
    <row r="927" spans="1:7" x14ac:dyDescent="0.3">
      <c r="A927" s="69"/>
      <c r="D927" s="82"/>
      <c r="E927" s="70"/>
      <c r="F927" s="70"/>
      <c r="G927" s="71"/>
    </row>
    <row r="928" spans="1:7" x14ac:dyDescent="0.3">
      <c r="A928" s="69"/>
      <c r="D928" s="82"/>
      <c r="E928" s="70"/>
      <c r="F928" s="70"/>
      <c r="G928" s="71"/>
    </row>
    <row r="929" spans="1:7" x14ac:dyDescent="0.3">
      <c r="A929" s="69"/>
      <c r="D929" s="82"/>
      <c r="E929" s="70"/>
      <c r="F929" s="70"/>
      <c r="G929" s="71"/>
    </row>
    <row r="930" spans="1:7" x14ac:dyDescent="0.3">
      <c r="A930" s="69"/>
      <c r="D930" s="82"/>
      <c r="E930" s="70"/>
      <c r="F930" s="70"/>
      <c r="G930" s="71"/>
    </row>
    <row r="931" spans="1:7" x14ac:dyDescent="0.3">
      <c r="A931" s="69"/>
      <c r="D931" s="82"/>
      <c r="E931" s="70"/>
      <c r="F931" s="70"/>
      <c r="G931" s="71"/>
    </row>
    <row r="932" spans="1:7" x14ac:dyDescent="0.3">
      <c r="A932" s="69"/>
      <c r="D932" s="82"/>
      <c r="E932" s="70"/>
      <c r="F932" s="70"/>
      <c r="G932" s="71"/>
    </row>
    <row r="933" spans="1:7" x14ac:dyDescent="0.3">
      <c r="A933" s="69"/>
      <c r="D933" s="82"/>
      <c r="E933" s="70"/>
      <c r="F933" s="70"/>
      <c r="G933" s="71"/>
    </row>
    <row r="934" spans="1:7" x14ac:dyDescent="0.3">
      <c r="A934" s="69"/>
      <c r="D934" s="82"/>
      <c r="E934" s="70"/>
      <c r="F934" s="70"/>
      <c r="G934" s="71"/>
    </row>
    <row r="935" spans="1:7" x14ac:dyDescent="0.3">
      <c r="A935" s="69"/>
      <c r="D935" s="82"/>
      <c r="E935" s="70"/>
      <c r="F935" s="70"/>
      <c r="G935" s="71"/>
    </row>
    <row r="936" spans="1:7" x14ac:dyDescent="0.3">
      <c r="A936" s="69"/>
      <c r="D936" s="82"/>
      <c r="E936" s="70"/>
      <c r="F936" s="70"/>
      <c r="G936" s="71"/>
    </row>
    <row r="937" spans="1:7" x14ac:dyDescent="0.3">
      <c r="A937" s="69"/>
      <c r="D937" s="82"/>
      <c r="E937" s="70"/>
      <c r="F937" s="70"/>
      <c r="G937" s="71"/>
    </row>
    <row r="938" spans="1:7" x14ac:dyDescent="0.3">
      <c r="A938" s="69"/>
      <c r="D938" s="82"/>
      <c r="E938" s="70"/>
      <c r="F938" s="70"/>
      <c r="G938" s="71"/>
    </row>
    <row r="939" spans="1:7" x14ac:dyDescent="0.3">
      <c r="A939" s="69"/>
      <c r="D939" s="82"/>
      <c r="E939" s="70"/>
      <c r="F939" s="70"/>
      <c r="G939" s="71"/>
    </row>
    <row r="940" spans="1:7" x14ac:dyDescent="0.3">
      <c r="A940" s="69"/>
      <c r="D940" s="82"/>
      <c r="E940" s="70"/>
      <c r="F940" s="70"/>
      <c r="G940" s="71"/>
    </row>
    <row r="941" spans="1:7" x14ac:dyDescent="0.3">
      <c r="A941" s="69"/>
      <c r="D941" s="82"/>
      <c r="E941" s="70"/>
      <c r="F941" s="70"/>
      <c r="G941" s="71"/>
    </row>
    <row r="942" spans="1:7" x14ac:dyDescent="0.3">
      <c r="A942" s="69"/>
      <c r="D942" s="82"/>
      <c r="E942" s="70"/>
      <c r="F942" s="70"/>
      <c r="G942" s="71"/>
    </row>
    <row r="943" spans="1:7" x14ac:dyDescent="0.3">
      <c r="A943" s="69"/>
      <c r="D943" s="82"/>
      <c r="E943" s="70"/>
      <c r="F943" s="70"/>
      <c r="G943" s="71"/>
    </row>
    <row r="944" spans="1:7" x14ac:dyDescent="0.3">
      <c r="A944" s="69"/>
      <c r="D944" s="82"/>
      <c r="E944" s="70"/>
      <c r="F944" s="70"/>
      <c r="G944" s="71"/>
    </row>
    <row r="945" spans="1:7" x14ac:dyDescent="0.3">
      <c r="A945" s="69"/>
      <c r="D945" s="82"/>
      <c r="E945" s="70"/>
      <c r="F945" s="70"/>
      <c r="G945" s="71"/>
    </row>
    <row r="946" spans="1:7" x14ac:dyDescent="0.3">
      <c r="A946" s="69"/>
      <c r="D946" s="82"/>
      <c r="E946" s="70"/>
      <c r="F946" s="70"/>
      <c r="G946" s="71"/>
    </row>
    <row r="947" spans="1:7" x14ac:dyDescent="0.3">
      <c r="A947" s="69"/>
      <c r="D947" s="82"/>
      <c r="E947" s="70"/>
      <c r="F947" s="70"/>
      <c r="G947" s="71"/>
    </row>
    <row r="948" spans="1:7" x14ac:dyDescent="0.3">
      <c r="A948" s="69"/>
      <c r="D948" s="82"/>
      <c r="E948" s="70"/>
      <c r="F948" s="70"/>
      <c r="G948" s="71"/>
    </row>
    <row r="949" spans="1:7" x14ac:dyDescent="0.3">
      <c r="A949" s="69"/>
      <c r="D949" s="82"/>
      <c r="E949" s="70"/>
      <c r="F949" s="70"/>
      <c r="G949" s="71"/>
    </row>
    <row r="950" spans="1:7" x14ac:dyDescent="0.3">
      <c r="A950" s="69"/>
      <c r="D950" s="82"/>
      <c r="E950" s="70"/>
      <c r="F950" s="70"/>
      <c r="G950" s="71"/>
    </row>
    <row r="951" spans="1:7" x14ac:dyDescent="0.3">
      <c r="A951" s="69"/>
      <c r="D951" s="82"/>
      <c r="E951" s="70"/>
      <c r="F951" s="70"/>
      <c r="G951" s="71"/>
    </row>
    <row r="952" spans="1:7" x14ac:dyDescent="0.3">
      <c r="A952" s="69"/>
      <c r="D952" s="82"/>
      <c r="E952" s="70"/>
      <c r="F952" s="70"/>
      <c r="G952" s="71"/>
    </row>
    <row r="953" spans="1:7" x14ac:dyDescent="0.3">
      <c r="A953" s="69"/>
      <c r="D953" s="82"/>
      <c r="E953" s="70"/>
      <c r="F953" s="70"/>
      <c r="G953" s="71"/>
    </row>
    <row r="954" spans="1:7" x14ac:dyDescent="0.3">
      <c r="A954" s="69"/>
      <c r="D954" s="82"/>
      <c r="E954" s="70"/>
      <c r="F954" s="70"/>
      <c r="G954" s="71"/>
    </row>
    <row r="955" spans="1:7" x14ac:dyDescent="0.3">
      <c r="A955" s="69"/>
      <c r="D955" s="82"/>
      <c r="E955" s="70"/>
      <c r="F955" s="70"/>
      <c r="G955" s="71"/>
    </row>
    <row r="956" spans="1:7" x14ac:dyDescent="0.3">
      <c r="A956" s="69"/>
      <c r="D956" s="82"/>
      <c r="E956" s="70"/>
      <c r="F956" s="70"/>
      <c r="G956" s="71"/>
    </row>
    <row r="957" spans="1:7" x14ac:dyDescent="0.3">
      <c r="A957" s="69"/>
      <c r="D957" s="82"/>
      <c r="E957" s="70"/>
      <c r="F957" s="70"/>
      <c r="G957" s="71"/>
    </row>
    <row r="958" spans="1:7" x14ac:dyDescent="0.3">
      <c r="A958" s="69"/>
      <c r="D958" s="82"/>
      <c r="E958" s="70"/>
      <c r="F958" s="70"/>
      <c r="G958" s="71"/>
    </row>
    <row r="959" spans="1:7" x14ac:dyDescent="0.3">
      <c r="A959" s="69"/>
      <c r="D959" s="82"/>
      <c r="E959" s="70"/>
      <c r="F959" s="70"/>
      <c r="G959" s="71"/>
    </row>
    <row r="960" spans="1:7" x14ac:dyDescent="0.3">
      <c r="A960" s="69"/>
      <c r="D960" s="82"/>
      <c r="E960" s="70"/>
      <c r="F960" s="70"/>
      <c r="G960" s="71"/>
    </row>
    <row r="961" spans="1:7" x14ac:dyDescent="0.3">
      <c r="A961" s="69"/>
      <c r="D961" s="82"/>
      <c r="E961" s="70"/>
      <c r="F961" s="70"/>
      <c r="G961" s="71"/>
    </row>
    <row r="962" spans="1:7" x14ac:dyDescent="0.3">
      <c r="A962" s="69"/>
      <c r="D962" s="82"/>
      <c r="E962" s="70"/>
      <c r="F962" s="70"/>
      <c r="G962" s="71"/>
    </row>
    <row r="963" spans="1:7" x14ac:dyDescent="0.3">
      <c r="A963" s="69"/>
      <c r="D963" s="82"/>
      <c r="E963" s="70"/>
      <c r="F963" s="70"/>
      <c r="G963" s="71"/>
    </row>
    <row r="964" spans="1:7" x14ac:dyDescent="0.3">
      <c r="A964" s="69"/>
      <c r="D964" s="82"/>
      <c r="E964" s="70"/>
      <c r="F964" s="70"/>
      <c r="G964" s="71"/>
    </row>
    <row r="965" spans="1:7" x14ac:dyDescent="0.3">
      <c r="A965" s="69"/>
      <c r="D965" s="82"/>
      <c r="E965" s="70"/>
      <c r="F965" s="70"/>
      <c r="G965" s="71"/>
    </row>
    <row r="966" spans="1:7" x14ac:dyDescent="0.3">
      <c r="A966" s="69"/>
      <c r="D966" s="82"/>
      <c r="E966" s="70"/>
      <c r="F966" s="70"/>
      <c r="G966" s="71"/>
    </row>
    <row r="967" spans="1:7" x14ac:dyDescent="0.3">
      <c r="A967" s="69"/>
      <c r="D967" s="82"/>
      <c r="E967" s="70"/>
      <c r="F967" s="70"/>
      <c r="G967" s="71"/>
    </row>
    <row r="968" spans="1:7" x14ac:dyDescent="0.3">
      <c r="A968" s="69"/>
      <c r="D968" s="82"/>
      <c r="E968" s="70"/>
      <c r="F968" s="70"/>
      <c r="G968" s="71"/>
    </row>
    <row r="969" spans="1:7" x14ac:dyDescent="0.3">
      <c r="A969" s="69"/>
      <c r="D969" s="82"/>
      <c r="E969" s="70"/>
      <c r="F969" s="70"/>
      <c r="G969" s="71"/>
    </row>
    <row r="970" spans="1:7" x14ac:dyDescent="0.3">
      <c r="A970" s="69"/>
      <c r="D970" s="82"/>
      <c r="E970" s="70"/>
      <c r="F970" s="70"/>
      <c r="G970" s="71"/>
    </row>
    <row r="971" spans="1:7" x14ac:dyDescent="0.3">
      <c r="A971" s="69"/>
      <c r="D971" s="82"/>
      <c r="E971" s="70"/>
      <c r="F971" s="70"/>
      <c r="G971" s="71"/>
    </row>
    <row r="972" spans="1:7" x14ac:dyDescent="0.3">
      <c r="A972" s="69"/>
      <c r="D972" s="82"/>
      <c r="E972" s="70"/>
      <c r="F972" s="70"/>
      <c r="G972" s="71"/>
    </row>
    <row r="973" spans="1:7" x14ac:dyDescent="0.3">
      <c r="A973" s="69"/>
      <c r="D973" s="82"/>
      <c r="E973" s="70"/>
      <c r="F973" s="70"/>
      <c r="G973" s="71"/>
    </row>
    <row r="974" spans="1:7" x14ac:dyDescent="0.3">
      <c r="A974" s="69"/>
      <c r="D974" s="82"/>
      <c r="E974" s="70"/>
      <c r="F974" s="70"/>
      <c r="G974" s="71"/>
    </row>
    <row r="975" spans="1:7" x14ac:dyDescent="0.3">
      <c r="A975" s="69"/>
      <c r="D975" s="82"/>
      <c r="E975" s="70"/>
      <c r="F975" s="70"/>
      <c r="G975" s="71"/>
    </row>
    <row r="976" spans="1:7" x14ac:dyDescent="0.3">
      <c r="A976" s="69"/>
      <c r="D976" s="82"/>
      <c r="E976" s="70"/>
      <c r="F976" s="70"/>
      <c r="G976" s="71"/>
    </row>
    <row r="977" spans="1:7" x14ac:dyDescent="0.3">
      <c r="A977" s="69"/>
      <c r="D977" s="82"/>
      <c r="E977" s="70"/>
      <c r="F977" s="70"/>
      <c r="G977" s="71"/>
    </row>
    <row r="978" spans="1:7" x14ac:dyDescent="0.3">
      <c r="A978" s="69"/>
      <c r="D978" s="82"/>
      <c r="E978" s="70"/>
      <c r="F978" s="70"/>
      <c r="G978" s="71"/>
    </row>
    <row r="979" spans="1:7" x14ac:dyDescent="0.3">
      <c r="A979" s="69"/>
      <c r="D979" s="82"/>
      <c r="E979" s="70"/>
      <c r="F979" s="70"/>
      <c r="G979" s="71"/>
    </row>
    <row r="980" spans="1:7" x14ac:dyDescent="0.3">
      <c r="A980" s="69"/>
      <c r="D980" s="82"/>
      <c r="E980" s="70"/>
      <c r="F980" s="70"/>
      <c r="G980" s="71"/>
    </row>
    <row r="981" spans="1:7" x14ac:dyDescent="0.3">
      <c r="A981" s="69"/>
      <c r="D981" s="82"/>
      <c r="E981" s="70"/>
      <c r="F981" s="70"/>
      <c r="G981" s="71"/>
    </row>
    <row r="982" spans="1:7" x14ac:dyDescent="0.3">
      <c r="A982" s="69"/>
      <c r="D982" s="82"/>
      <c r="E982" s="70"/>
      <c r="F982" s="70"/>
      <c r="G982" s="71"/>
    </row>
    <row r="983" spans="1:7" x14ac:dyDescent="0.3">
      <c r="A983" s="69"/>
      <c r="D983" s="82"/>
      <c r="E983" s="70"/>
      <c r="F983" s="70"/>
      <c r="G983" s="71"/>
    </row>
    <row r="984" spans="1:7" x14ac:dyDescent="0.3">
      <c r="A984" s="69"/>
      <c r="D984" s="82"/>
      <c r="E984" s="70"/>
      <c r="F984" s="70"/>
      <c r="G984" s="71"/>
    </row>
    <row r="985" spans="1:7" x14ac:dyDescent="0.3">
      <c r="A985" s="69"/>
      <c r="D985" s="82"/>
      <c r="E985" s="70"/>
      <c r="F985" s="70"/>
      <c r="G985" s="71"/>
    </row>
    <row r="986" spans="1:7" x14ac:dyDescent="0.3">
      <c r="A986" s="69"/>
      <c r="D986" s="82"/>
      <c r="E986" s="70"/>
      <c r="F986" s="70"/>
      <c r="G986" s="71"/>
    </row>
    <row r="987" spans="1:7" x14ac:dyDescent="0.3">
      <c r="A987" s="69"/>
      <c r="D987" s="82"/>
      <c r="E987" s="70"/>
      <c r="F987" s="70"/>
      <c r="G987" s="71"/>
    </row>
    <row r="988" spans="1:7" x14ac:dyDescent="0.3">
      <c r="A988" s="69"/>
      <c r="D988" s="82"/>
      <c r="E988" s="70"/>
      <c r="F988" s="70"/>
      <c r="G988" s="71"/>
    </row>
    <row r="989" spans="1:7" x14ac:dyDescent="0.3">
      <c r="A989" s="69"/>
      <c r="D989" s="82"/>
      <c r="E989" s="70"/>
      <c r="F989" s="70"/>
      <c r="G989" s="71"/>
    </row>
    <row r="990" spans="1:7" x14ac:dyDescent="0.3">
      <c r="A990" s="69"/>
      <c r="D990" s="82"/>
      <c r="E990" s="70"/>
      <c r="F990" s="70"/>
      <c r="G990" s="71"/>
    </row>
    <row r="991" spans="1:7" x14ac:dyDescent="0.3">
      <c r="A991" s="69"/>
      <c r="D991" s="82"/>
      <c r="E991" s="70"/>
      <c r="F991" s="70"/>
      <c r="G991" s="71"/>
    </row>
    <row r="992" spans="1:7" x14ac:dyDescent="0.3">
      <c r="A992" s="69"/>
      <c r="D992" s="82"/>
      <c r="E992" s="70"/>
      <c r="F992" s="70"/>
      <c r="G992" s="71"/>
    </row>
    <row r="993" spans="1:7" x14ac:dyDescent="0.3">
      <c r="A993" s="69"/>
      <c r="D993" s="82"/>
      <c r="E993" s="70"/>
      <c r="F993" s="70"/>
      <c r="G993" s="71"/>
    </row>
    <row r="994" spans="1:7" x14ac:dyDescent="0.3">
      <c r="A994" s="69"/>
      <c r="D994" s="82"/>
      <c r="E994" s="70"/>
      <c r="F994" s="70"/>
      <c r="G994" s="71"/>
    </row>
    <row r="995" spans="1:7" x14ac:dyDescent="0.3">
      <c r="A995" s="69"/>
      <c r="D995" s="82"/>
      <c r="E995" s="70"/>
      <c r="F995" s="70"/>
      <c r="G995" s="71"/>
    </row>
    <row r="996" spans="1:7" x14ac:dyDescent="0.3">
      <c r="A996" s="69"/>
      <c r="D996" s="82"/>
      <c r="E996" s="70"/>
      <c r="F996" s="70"/>
      <c r="G996" s="71"/>
    </row>
    <row r="997" spans="1:7" x14ac:dyDescent="0.3">
      <c r="A997" s="69"/>
      <c r="D997" s="82"/>
      <c r="E997" s="70"/>
      <c r="F997" s="70"/>
      <c r="G997" s="71"/>
    </row>
    <row r="998" spans="1:7" x14ac:dyDescent="0.3">
      <c r="A998" s="69"/>
      <c r="D998" s="82"/>
      <c r="E998" s="70"/>
      <c r="F998" s="70"/>
      <c r="G998" s="71"/>
    </row>
    <row r="999" spans="1:7" x14ac:dyDescent="0.3">
      <c r="A999" s="69"/>
      <c r="D999" s="82"/>
      <c r="E999" s="70"/>
      <c r="F999" s="70"/>
      <c r="G999" s="71"/>
    </row>
    <row r="1000" spans="1:7" x14ac:dyDescent="0.3">
      <c r="A1000" s="69"/>
      <c r="D1000" s="82"/>
      <c r="E1000" s="70"/>
      <c r="F1000" s="70"/>
      <c r="G1000" s="71"/>
    </row>
    <row r="1001" spans="1:7" x14ac:dyDescent="0.3">
      <c r="A1001" s="69"/>
      <c r="D1001" s="82"/>
      <c r="E1001" s="70"/>
      <c r="F1001" s="70"/>
      <c r="G1001" s="71"/>
    </row>
    <row r="1002" spans="1:7" x14ac:dyDescent="0.3">
      <c r="A1002" s="69"/>
      <c r="D1002" s="82"/>
      <c r="E1002" s="70"/>
      <c r="F1002" s="70"/>
      <c r="G1002" s="71"/>
    </row>
    <row r="1003" spans="1:7" x14ac:dyDescent="0.3">
      <c r="A1003" s="69"/>
      <c r="D1003" s="82"/>
      <c r="E1003" s="70"/>
      <c r="F1003" s="70"/>
      <c r="G1003" s="71"/>
    </row>
    <row r="1004" spans="1:7" x14ac:dyDescent="0.3">
      <c r="A1004" s="69"/>
      <c r="D1004" s="82"/>
      <c r="E1004" s="70"/>
      <c r="F1004" s="70"/>
      <c r="G1004" s="71"/>
    </row>
    <row r="1005" spans="1:7" x14ac:dyDescent="0.3">
      <c r="A1005" s="69"/>
      <c r="D1005" s="82"/>
      <c r="E1005" s="70"/>
      <c r="F1005" s="70"/>
      <c r="G1005" s="71"/>
    </row>
    <row r="1006" spans="1:7" x14ac:dyDescent="0.3">
      <c r="A1006" s="69"/>
      <c r="D1006" s="82"/>
      <c r="E1006" s="70"/>
      <c r="F1006" s="70"/>
      <c r="G1006" s="71"/>
    </row>
    <row r="1007" spans="1:7" x14ac:dyDescent="0.3">
      <c r="A1007" s="69"/>
      <c r="D1007" s="82"/>
      <c r="E1007" s="70"/>
      <c r="F1007" s="70"/>
      <c r="G1007" s="71"/>
    </row>
    <row r="1008" spans="1:7" x14ac:dyDescent="0.3">
      <c r="A1008" s="69"/>
      <c r="D1008" s="82"/>
      <c r="E1008" s="70"/>
      <c r="F1008" s="70"/>
      <c r="G1008" s="71"/>
    </row>
    <row r="1009" spans="1:7" x14ac:dyDescent="0.3">
      <c r="A1009" s="69"/>
      <c r="D1009" s="82"/>
      <c r="E1009" s="70"/>
      <c r="F1009" s="70"/>
      <c r="G1009" s="71"/>
    </row>
    <row r="1010" spans="1:7" x14ac:dyDescent="0.3">
      <c r="A1010" s="69"/>
      <c r="D1010" s="82"/>
      <c r="E1010" s="70"/>
      <c r="F1010" s="70"/>
      <c r="G1010" s="71"/>
    </row>
    <row r="1011" spans="1:7" x14ac:dyDescent="0.3">
      <c r="A1011" s="69"/>
      <c r="D1011" s="82"/>
      <c r="E1011" s="70"/>
      <c r="F1011" s="70"/>
      <c r="G1011" s="71"/>
    </row>
    <row r="1012" spans="1:7" x14ac:dyDescent="0.3">
      <c r="A1012" s="69"/>
      <c r="D1012" s="82"/>
      <c r="E1012" s="70"/>
      <c r="F1012" s="70"/>
      <c r="G1012" s="71"/>
    </row>
    <row r="1013" spans="1:7" x14ac:dyDescent="0.3">
      <c r="A1013" s="69"/>
      <c r="D1013" s="82"/>
      <c r="E1013" s="70"/>
      <c r="F1013" s="70"/>
      <c r="G1013" s="71"/>
    </row>
    <row r="1014" spans="1:7" x14ac:dyDescent="0.3">
      <c r="A1014" s="69"/>
      <c r="D1014" s="82"/>
      <c r="E1014" s="70"/>
      <c r="F1014" s="70"/>
      <c r="G1014" s="71"/>
    </row>
    <row r="1015" spans="1:7" x14ac:dyDescent="0.3">
      <c r="A1015" s="69"/>
      <c r="D1015" s="82"/>
      <c r="E1015" s="70"/>
      <c r="F1015" s="70"/>
      <c r="G1015" s="71"/>
    </row>
    <row r="1016" spans="1:7" x14ac:dyDescent="0.3">
      <c r="A1016" s="69"/>
      <c r="D1016" s="82"/>
      <c r="E1016" s="70"/>
      <c r="F1016" s="70"/>
      <c r="G1016" s="71"/>
    </row>
    <row r="1017" spans="1:7" x14ac:dyDescent="0.3">
      <c r="A1017" s="69"/>
      <c r="D1017" s="82"/>
      <c r="E1017" s="70"/>
      <c r="F1017" s="70"/>
      <c r="G1017" s="71"/>
    </row>
    <row r="1018" spans="1:7" x14ac:dyDescent="0.3">
      <c r="A1018" s="69"/>
      <c r="D1018" s="82"/>
      <c r="E1018" s="70"/>
      <c r="F1018" s="70"/>
      <c r="G1018" s="71"/>
    </row>
    <row r="1019" spans="1:7" x14ac:dyDescent="0.3">
      <c r="A1019" s="69"/>
      <c r="D1019" s="82"/>
      <c r="E1019" s="70"/>
      <c r="F1019" s="70"/>
      <c r="G1019" s="71"/>
    </row>
    <row r="1020" spans="1:7" x14ac:dyDescent="0.3">
      <c r="A1020" s="69"/>
      <c r="D1020" s="82"/>
      <c r="E1020" s="70"/>
      <c r="F1020" s="70"/>
      <c r="G1020" s="71"/>
    </row>
    <row r="1021" spans="1:7" x14ac:dyDescent="0.3">
      <c r="A1021" s="69"/>
      <c r="D1021" s="82"/>
      <c r="E1021" s="70"/>
      <c r="F1021" s="70"/>
      <c r="G1021" s="71"/>
    </row>
    <row r="1022" spans="1:7" x14ac:dyDescent="0.3">
      <c r="A1022" s="69"/>
      <c r="D1022" s="82"/>
      <c r="E1022" s="70"/>
      <c r="F1022" s="70"/>
      <c r="G1022" s="71"/>
    </row>
    <row r="1023" spans="1:7" x14ac:dyDescent="0.3">
      <c r="A1023" s="69"/>
      <c r="D1023" s="82"/>
      <c r="E1023" s="70"/>
      <c r="F1023" s="70"/>
      <c r="G1023" s="71"/>
    </row>
    <row r="1024" spans="1:7" x14ac:dyDescent="0.3">
      <c r="A1024" s="69"/>
      <c r="D1024" s="82"/>
      <c r="E1024" s="70"/>
      <c r="F1024" s="70"/>
      <c r="G1024" s="71"/>
    </row>
    <row r="1025" spans="1:7" x14ac:dyDescent="0.3">
      <c r="A1025" s="69"/>
      <c r="D1025" s="82"/>
      <c r="E1025" s="70"/>
      <c r="F1025" s="70"/>
      <c r="G1025" s="71"/>
    </row>
    <row r="1026" spans="1:7" x14ac:dyDescent="0.3">
      <c r="A1026" s="69"/>
      <c r="D1026" s="82"/>
      <c r="E1026" s="70"/>
      <c r="F1026" s="70"/>
      <c r="G1026" s="71"/>
    </row>
    <row r="1027" spans="1:7" x14ac:dyDescent="0.3">
      <c r="A1027" s="69"/>
      <c r="D1027" s="82"/>
      <c r="E1027" s="70"/>
      <c r="F1027" s="70"/>
      <c r="G1027" s="71"/>
    </row>
    <row r="1028" spans="1:7" x14ac:dyDescent="0.3">
      <c r="A1028" s="69"/>
      <c r="D1028" s="82"/>
      <c r="E1028" s="70"/>
      <c r="F1028" s="70"/>
      <c r="G1028" s="71"/>
    </row>
    <row r="1029" spans="1:7" x14ac:dyDescent="0.3">
      <c r="A1029" s="69"/>
      <c r="D1029" s="82"/>
      <c r="E1029" s="70"/>
      <c r="F1029" s="70"/>
      <c r="G1029" s="71"/>
    </row>
    <row r="1030" spans="1:7" x14ac:dyDescent="0.3">
      <c r="A1030" s="69"/>
      <c r="D1030" s="82"/>
      <c r="E1030" s="70"/>
      <c r="F1030" s="70"/>
      <c r="G1030" s="71"/>
    </row>
    <row r="1031" spans="1:7" x14ac:dyDescent="0.3">
      <c r="A1031" s="69"/>
      <c r="D1031" s="82"/>
      <c r="E1031" s="70"/>
      <c r="F1031" s="70"/>
      <c r="G1031" s="71"/>
    </row>
    <row r="1032" spans="1:7" x14ac:dyDescent="0.3">
      <c r="A1032" s="69"/>
      <c r="D1032" s="82"/>
      <c r="E1032" s="70"/>
      <c r="F1032" s="70"/>
      <c r="G1032" s="71"/>
    </row>
    <row r="1033" spans="1:7" x14ac:dyDescent="0.3">
      <c r="A1033" s="69"/>
      <c r="D1033" s="82"/>
      <c r="E1033" s="70"/>
      <c r="F1033" s="70"/>
      <c r="G1033" s="71"/>
    </row>
    <row r="1034" spans="1:7" x14ac:dyDescent="0.3">
      <c r="A1034" s="69"/>
      <c r="D1034" s="82"/>
      <c r="E1034" s="70"/>
      <c r="F1034" s="70"/>
      <c r="G1034" s="71"/>
    </row>
    <row r="1035" spans="1:7" x14ac:dyDescent="0.3">
      <c r="A1035" s="69"/>
      <c r="D1035" s="82"/>
      <c r="E1035" s="70"/>
      <c r="F1035" s="70"/>
      <c r="G1035" s="71"/>
    </row>
    <row r="1036" spans="1:7" x14ac:dyDescent="0.3">
      <c r="A1036" s="69"/>
      <c r="D1036" s="82"/>
      <c r="E1036" s="70"/>
      <c r="F1036" s="70"/>
      <c r="G1036" s="71"/>
    </row>
    <row r="1037" spans="1:7" x14ac:dyDescent="0.3">
      <c r="A1037" s="69"/>
      <c r="D1037" s="82"/>
      <c r="E1037" s="70"/>
      <c r="F1037" s="70"/>
      <c r="G1037" s="71"/>
    </row>
    <row r="1038" spans="1:7" x14ac:dyDescent="0.3">
      <c r="A1038" s="69"/>
      <c r="D1038" s="82"/>
      <c r="E1038" s="70"/>
      <c r="F1038" s="70"/>
      <c r="G1038" s="71"/>
    </row>
    <row r="1039" spans="1:7" x14ac:dyDescent="0.3">
      <c r="A1039" s="69"/>
      <c r="D1039" s="82"/>
      <c r="E1039" s="70"/>
      <c r="F1039" s="70"/>
      <c r="G1039" s="71"/>
    </row>
    <row r="1040" spans="1:7" x14ac:dyDescent="0.3">
      <c r="A1040" s="69"/>
      <c r="D1040" s="82"/>
      <c r="E1040" s="70"/>
      <c r="F1040" s="70"/>
      <c r="G1040" s="71"/>
    </row>
    <row r="1041" spans="1:7" x14ac:dyDescent="0.3">
      <c r="A1041" s="69"/>
      <c r="D1041" s="82"/>
      <c r="E1041" s="70"/>
      <c r="F1041" s="70"/>
      <c r="G1041" s="71"/>
    </row>
    <row r="1042" spans="1:7" x14ac:dyDescent="0.3">
      <c r="A1042" s="69"/>
      <c r="D1042" s="82"/>
      <c r="E1042" s="70"/>
      <c r="F1042" s="70"/>
      <c r="G1042" s="71"/>
    </row>
    <row r="1043" spans="1:7" x14ac:dyDescent="0.3">
      <c r="A1043" s="69"/>
      <c r="D1043" s="82"/>
      <c r="E1043" s="70"/>
      <c r="F1043" s="70"/>
      <c r="G1043" s="71"/>
    </row>
    <row r="1044" spans="1:7" x14ac:dyDescent="0.3">
      <c r="A1044" s="69"/>
      <c r="D1044" s="82"/>
      <c r="E1044" s="70"/>
      <c r="F1044" s="70"/>
      <c r="G1044" s="71"/>
    </row>
    <row r="1045" spans="1:7" x14ac:dyDescent="0.3">
      <c r="A1045" s="69"/>
      <c r="D1045" s="82"/>
      <c r="E1045" s="70"/>
      <c r="F1045" s="70"/>
      <c r="G1045" s="71"/>
    </row>
    <row r="1046" spans="1:7" x14ac:dyDescent="0.3">
      <c r="A1046" s="69"/>
      <c r="D1046" s="82"/>
      <c r="E1046" s="70"/>
      <c r="F1046" s="70"/>
      <c r="G1046" s="71"/>
    </row>
    <row r="1047" spans="1:7" x14ac:dyDescent="0.3">
      <c r="A1047" s="69"/>
      <c r="D1047" s="82"/>
      <c r="E1047" s="70"/>
      <c r="F1047" s="70"/>
      <c r="G1047" s="71"/>
    </row>
    <row r="1048" spans="1:7" x14ac:dyDescent="0.3">
      <c r="A1048" s="69"/>
      <c r="D1048" s="82"/>
      <c r="E1048" s="70"/>
      <c r="F1048" s="70"/>
      <c r="G1048" s="71"/>
    </row>
    <row r="1049" spans="1:7" x14ac:dyDescent="0.3">
      <c r="A1049" s="69"/>
      <c r="D1049" s="82"/>
      <c r="E1049" s="70"/>
      <c r="F1049" s="70"/>
      <c r="G1049" s="71"/>
    </row>
    <row r="1050" spans="1:7" x14ac:dyDescent="0.3">
      <c r="A1050" s="69"/>
      <c r="D1050" s="82"/>
      <c r="E1050" s="70"/>
      <c r="F1050" s="70"/>
      <c r="G1050" s="71"/>
    </row>
    <row r="1051" spans="1:7" x14ac:dyDescent="0.3">
      <c r="A1051" s="69"/>
      <c r="D1051" s="82"/>
      <c r="E1051" s="70"/>
      <c r="F1051" s="70"/>
      <c r="G1051" s="71"/>
    </row>
    <row r="1052" spans="1:7" x14ac:dyDescent="0.3">
      <c r="A1052" s="69"/>
      <c r="D1052" s="82"/>
      <c r="E1052" s="70"/>
      <c r="F1052" s="70"/>
      <c r="G1052" s="71"/>
    </row>
    <row r="1053" spans="1:7" x14ac:dyDescent="0.3">
      <c r="A1053" s="69"/>
      <c r="D1053" s="82"/>
      <c r="E1053" s="70"/>
      <c r="F1053" s="70"/>
      <c r="G1053" s="71"/>
    </row>
    <row r="1054" spans="1:7" x14ac:dyDescent="0.3">
      <c r="A1054" s="69"/>
      <c r="D1054" s="82"/>
      <c r="E1054" s="70"/>
      <c r="F1054" s="70"/>
      <c r="G1054" s="71"/>
    </row>
    <row r="1055" spans="1:7" x14ac:dyDescent="0.3">
      <c r="A1055" s="69"/>
      <c r="D1055" s="82"/>
      <c r="E1055" s="70"/>
      <c r="F1055" s="70"/>
      <c r="G1055" s="71"/>
    </row>
    <row r="1056" spans="1:7" x14ac:dyDescent="0.3">
      <c r="A1056" s="69"/>
      <c r="D1056" s="82"/>
      <c r="E1056" s="70"/>
      <c r="F1056" s="70"/>
      <c r="G1056" s="71"/>
    </row>
    <row r="1057" spans="1:7" x14ac:dyDescent="0.3">
      <c r="A1057" s="69"/>
      <c r="D1057" s="82"/>
      <c r="E1057" s="70"/>
      <c r="F1057" s="70"/>
      <c r="G1057" s="71"/>
    </row>
    <row r="1058" spans="1:7" x14ac:dyDescent="0.3">
      <c r="A1058" s="69"/>
      <c r="D1058" s="82"/>
      <c r="E1058" s="70"/>
      <c r="F1058" s="70"/>
      <c r="G1058" s="71"/>
    </row>
    <row r="1059" spans="1:7" x14ac:dyDescent="0.3">
      <c r="A1059" s="69"/>
      <c r="D1059" s="82"/>
      <c r="E1059" s="70"/>
      <c r="F1059" s="70"/>
      <c r="G1059" s="71"/>
    </row>
    <row r="1060" spans="1:7" x14ac:dyDescent="0.3">
      <c r="A1060" s="69"/>
      <c r="D1060" s="82"/>
      <c r="E1060" s="70"/>
      <c r="F1060" s="70"/>
      <c r="G1060" s="71"/>
    </row>
    <row r="1061" spans="1:7" x14ac:dyDescent="0.3">
      <c r="A1061" s="69"/>
      <c r="D1061" s="82"/>
      <c r="E1061" s="70"/>
      <c r="F1061" s="70"/>
      <c r="G1061" s="71"/>
    </row>
    <row r="1062" spans="1:7" x14ac:dyDescent="0.3">
      <c r="A1062" s="69"/>
      <c r="D1062" s="82"/>
      <c r="E1062" s="70"/>
      <c r="F1062" s="70"/>
      <c r="G1062" s="71"/>
    </row>
    <row r="1063" spans="1:7" x14ac:dyDescent="0.3">
      <c r="A1063" s="69"/>
      <c r="D1063" s="82"/>
      <c r="E1063" s="70"/>
      <c r="F1063" s="70"/>
      <c r="G1063" s="71"/>
    </row>
    <row r="1064" spans="1:7" x14ac:dyDescent="0.3">
      <c r="A1064" s="69"/>
      <c r="D1064" s="82"/>
      <c r="E1064" s="70"/>
      <c r="F1064" s="70"/>
      <c r="G1064" s="71"/>
    </row>
    <row r="1065" spans="1:7" x14ac:dyDescent="0.3">
      <c r="A1065" s="69"/>
      <c r="D1065" s="82"/>
      <c r="E1065" s="70"/>
      <c r="F1065" s="70"/>
      <c r="G1065" s="71"/>
    </row>
    <row r="1066" spans="1:7" x14ac:dyDescent="0.3">
      <c r="A1066" s="69"/>
      <c r="D1066" s="82"/>
      <c r="E1066" s="70"/>
      <c r="F1066" s="70"/>
      <c r="G1066" s="71"/>
    </row>
    <row r="1067" spans="1:7" x14ac:dyDescent="0.3">
      <c r="A1067" s="69"/>
      <c r="D1067" s="82"/>
      <c r="E1067" s="70"/>
      <c r="F1067" s="70"/>
      <c r="G1067" s="71"/>
    </row>
    <row r="1068" spans="1:7" x14ac:dyDescent="0.3">
      <c r="A1068" s="69"/>
      <c r="D1068" s="82"/>
      <c r="E1068" s="70"/>
      <c r="F1068" s="70"/>
      <c r="G1068" s="71"/>
    </row>
    <row r="1069" spans="1:7" x14ac:dyDescent="0.3">
      <c r="A1069" s="69"/>
      <c r="D1069" s="82"/>
      <c r="E1069" s="70"/>
      <c r="F1069" s="70"/>
      <c r="G1069" s="71"/>
    </row>
    <row r="1070" spans="1:7" x14ac:dyDescent="0.3">
      <c r="A1070" s="69"/>
      <c r="D1070" s="82"/>
      <c r="E1070" s="70"/>
      <c r="F1070" s="70"/>
      <c r="G1070" s="71"/>
    </row>
    <row r="1071" spans="1:7" x14ac:dyDescent="0.3">
      <c r="A1071" s="69"/>
      <c r="D1071" s="82"/>
      <c r="E1071" s="70"/>
      <c r="F1071" s="70"/>
      <c r="G1071" s="71"/>
    </row>
    <row r="1072" spans="1:7" x14ac:dyDescent="0.3">
      <c r="A1072" s="69"/>
      <c r="D1072" s="82"/>
      <c r="E1072" s="70"/>
      <c r="F1072" s="70"/>
      <c r="G1072" s="71"/>
    </row>
    <row r="1073" spans="1:7" x14ac:dyDescent="0.3">
      <c r="A1073" s="69"/>
      <c r="D1073" s="82"/>
      <c r="E1073" s="70"/>
      <c r="F1073" s="70"/>
      <c r="G1073" s="71"/>
    </row>
    <row r="1074" spans="1:7" x14ac:dyDescent="0.3">
      <c r="A1074" s="69"/>
      <c r="D1074" s="82"/>
      <c r="E1074" s="70"/>
      <c r="F1074" s="70"/>
      <c r="G1074" s="71"/>
    </row>
    <row r="1075" spans="1:7" x14ac:dyDescent="0.3">
      <c r="A1075" s="69"/>
      <c r="D1075" s="82"/>
      <c r="E1075" s="70"/>
      <c r="F1075" s="70"/>
      <c r="G1075" s="71"/>
    </row>
    <row r="1076" spans="1:7" x14ac:dyDescent="0.3">
      <c r="A1076" s="69"/>
      <c r="D1076" s="82"/>
      <c r="E1076" s="70"/>
      <c r="F1076" s="70"/>
      <c r="G1076" s="71"/>
    </row>
    <row r="1077" spans="1:7" x14ac:dyDescent="0.3">
      <c r="A1077" s="69"/>
      <c r="D1077" s="82"/>
      <c r="E1077" s="70"/>
      <c r="F1077" s="70"/>
      <c r="G1077" s="71"/>
    </row>
    <row r="1078" spans="1:7" x14ac:dyDescent="0.3">
      <c r="A1078" s="69"/>
      <c r="D1078" s="82"/>
      <c r="E1078" s="70"/>
      <c r="F1078" s="70"/>
      <c r="G1078" s="71"/>
    </row>
    <row r="1079" spans="1:7" x14ac:dyDescent="0.3">
      <c r="A1079" s="69"/>
      <c r="D1079" s="82"/>
      <c r="E1079" s="70"/>
      <c r="F1079" s="70"/>
      <c r="G1079" s="71"/>
    </row>
    <row r="1080" spans="1:7" x14ac:dyDescent="0.3">
      <c r="A1080" s="69"/>
      <c r="D1080" s="82"/>
      <c r="E1080" s="70"/>
      <c r="F1080" s="70"/>
      <c r="G1080" s="71"/>
    </row>
    <row r="1081" spans="1:7" x14ac:dyDescent="0.3">
      <c r="A1081" s="69"/>
      <c r="D1081" s="82"/>
      <c r="E1081" s="70"/>
      <c r="F1081" s="70"/>
      <c r="G1081" s="71"/>
    </row>
    <row r="1082" spans="1:7" x14ac:dyDescent="0.3">
      <c r="A1082" s="69"/>
      <c r="D1082" s="82"/>
      <c r="E1082" s="70"/>
      <c r="F1082" s="70"/>
      <c r="G1082" s="71"/>
    </row>
    <row r="1083" spans="1:7" x14ac:dyDescent="0.3">
      <c r="A1083" s="69"/>
      <c r="D1083" s="82"/>
      <c r="E1083" s="70"/>
      <c r="F1083" s="70"/>
      <c r="G1083" s="71"/>
    </row>
    <row r="1084" spans="1:7" x14ac:dyDescent="0.3">
      <c r="A1084" s="69"/>
      <c r="D1084" s="82"/>
      <c r="E1084" s="70"/>
      <c r="F1084" s="70"/>
      <c r="G1084" s="71"/>
    </row>
    <row r="1085" spans="1:7" x14ac:dyDescent="0.3">
      <c r="A1085" s="69"/>
      <c r="D1085" s="82"/>
      <c r="E1085" s="70"/>
      <c r="F1085" s="70"/>
      <c r="G1085" s="71"/>
    </row>
    <row r="1086" spans="1:7" x14ac:dyDescent="0.3">
      <c r="A1086" s="69"/>
      <c r="D1086" s="82"/>
      <c r="E1086" s="70"/>
      <c r="F1086" s="70"/>
      <c r="G1086" s="71"/>
    </row>
    <row r="1087" spans="1:7" x14ac:dyDescent="0.3">
      <c r="A1087" s="69"/>
      <c r="D1087" s="82"/>
      <c r="E1087" s="70"/>
      <c r="F1087" s="70"/>
      <c r="G1087" s="71"/>
    </row>
    <row r="1088" spans="1:7" x14ac:dyDescent="0.3">
      <c r="A1088" s="69"/>
      <c r="D1088" s="82"/>
      <c r="E1088" s="70"/>
      <c r="F1088" s="70"/>
      <c r="G1088" s="71"/>
    </row>
    <row r="1089" spans="1:7" x14ac:dyDescent="0.3">
      <c r="A1089" s="69"/>
      <c r="D1089" s="82"/>
      <c r="E1089" s="70"/>
      <c r="F1089" s="70"/>
      <c r="G1089" s="71"/>
    </row>
    <row r="1090" spans="1:7" x14ac:dyDescent="0.3">
      <c r="A1090" s="69"/>
      <c r="D1090" s="82"/>
      <c r="E1090" s="70"/>
      <c r="F1090" s="70"/>
      <c r="G1090" s="71"/>
    </row>
    <row r="1091" spans="1:7" x14ac:dyDescent="0.3">
      <c r="A1091" s="69"/>
      <c r="D1091" s="82"/>
      <c r="E1091" s="70"/>
      <c r="F1091" s="70"/>
      <c r="G1091" s="71"/>
    </row>
    <row r="1092" spans="1:7" x14ac:dyDescent="0.3">
      <c r="A1092" s="69"/>
      <c r="D1092" s="82"/>
      <c r="E1092" s="70"/>
      <c r="F1092" s="70"/>
      <c r="G1092" s="71"/>
    </row>
    <row r="1093" spans="1:7" x14ac:dyDescent="0.3">
      <c r="A1093" s="69"/>
      <c r="D1093" s="82"/>
      <c r="E1093" s="70"/>
      <c r="F1093" s="70"/>
      <c r="G1093" s="71"/>
    </row>
    <row r="1094" spans="1:7" x14ac:dyDescent="0.3">
      <c r="A1094" s="69"/>
      <c r="D1094" s="82"/>
      <c r="E1094" s="70"/>
      <c r="F1094" s="70"/>
      <c r="G1094" s="71"/>
    </row>
    <row r="1095" spans="1:7" x14ac:dyDescent="0.3">
      <c r="A1095" s="69"/>
      <c r="D1095" s="82"/>
      <c r="E1095" s="70"/>
      <c r="F1095" s="70"/>
      <c r="G1095" s="71"/>
    </row>
    <row r="1096" spans="1:7" x14ac:dyDescent="0.3">
      <c r="A1096" s="69"/>
      <c r="D1096" s="82"/>
      <c r="E1096" s="70"/>
      <c r="F1096" s="70"/>
      <c r="G1096" s="71"/>
    </row>
    <row r="1097" spans="1:7" x14ac:dyDescent="0.3">
      <c r="A1097" s="69"/>
      <c r="D1097" s="82"/>
      <c r="E1097" s="70"/>
      <c r="F1097" s="70"/>
      <c r="G1097" s="71"/>
    </row>
    <row r="1098" spans="1:7" x14ac:dyDescent="0.3">
      <c r="A1098" s="69"/>
      <c r="D1098" s="82"/>
      <c r="E1098" s="70"/>
      <c r="F1098" s="70"/>
      <c r="G1098" s="71"/>
    </row>
    <row r="1099" spans="1:7" x14ac:dyDescent="0.3">
      <c r="A1099" s="69"/>
      <c r="D1099" s="82"/>
      <c r="E1099" s="70"/>
      <c r="F1099" s="70"/>
      <c r="G1099" s="71"/>
    </row>
    <row r="1100" spans="1:7" x14ac:dyDescent="0.3">
      <c r="A1100" s="69"/>
      <c r="D1100" s="82"/>
      <c r="E1100" s="70"/>
      <c r="F1100" s="70"/>
      <c r="G1100" s="71"/>
    </row>
    <row r="1101" spans="1:7" x14ac:dyDescent="0.3">
      <c r="A1101" s="69"/>
      <c r="D1101" s="82"/>
      <c r="E1101" s="70"/>
      <c r="F1101" s="70"/>
      <c r="G1101" s="71"/>
    </row>
    <row r="1102" spans="1:7" x14ac:dyDescent="0.3">
      <c r="A1102" s="69"/>
      <c r="D1102" s="82"/>
      <c r="E1102" s="70"/>
      <c r="F1102" s="70"/>
      <c r="G1102" s="71"/>
    </row>
    <row r="1103" spans="1:7" x14ac:dyDescent="0.3">
      <c r="A1103" s="69"/>
      <c r="D1103" s="82"/>
      <c r="E1103" s="70"/>
      <c r="F1103" s="70"/>
      <c r="G1103" s="71"/>
    </row>
    <row r="1104" spans="1:7" x14ac:dyDescent="0.3">
      <c r="A1104" s="69"/>
      <c r="D1104" s="82"/>
      <c r="E1104" s="70"/>
      <c r="F1104" s="70"/>
      <c r="G1104" s="71"/>
    </row>
    <row r="1105" spans="1:7" x14ac:dyDescent="0.3">
      <c r="A1105" s="69"/>
      <c r="D1105" s="82"/>
      <c r="E1105" s="70"/>
      <c r="F1105" s="70"/>
      <c r="G1105" s="71"/>
    </row>
    <row r="1106" spans="1:7" x14ac:dyDescent="0.3">
      <c r="A1106" s="69"/>
      <c r="D1106" s="82"/>
      <c r="E1106" s="70"/>
      <c r="F1106" s="70"/>
      <c r="G1106" s="71"/>
    </row>
    <row r="1107" spans="1:7" x14ac:dyDescent="0.3">
      <c r="A1107" s="69"/>
      <c r="D1107" s="82"/>
      <c r="E1107" s="70"/>
      <c r="F1107" s="70"/>
      <c r="G1107" s="71"/>
    </row>
    <row r="1108" spans="1:7" x14ac:dyDescent="0.3">
      <c r="A1108" s="69"/>
      <c r="D1108" s="82"/>
      <c r="E1108" s="70"/>
      <c r="F1108" s="70"/>
      <c r="G1108" s="71"/>
    </row>
    <row r="1109" spans="1:7" x14ac:dyDescent="0.3">
      <c r="A1109" s="69"/>
      <c r="D1109" s="82"/>
      <c r="E1109" s="70"/>
      <c r="F1109" s="70"/>
      <c r="G1109" s="71"/>
    </row>
    <row r="1110" spans="1:7" x14ac:dyDescent="0.3">
      <c r="A1110" s="69"/>
      <c r="D1110" s="82"/>
      <c r="E1110" s="70"/>
      <c r="F1110" s="70"/>
      <c r="G1110" s="71"/>
    </row>
    <row r="1111" spans="1:7" x14ac:dyDescent="0.3">
      <c r="A1111" s="69"/>
      <c r="D1111" s="82"/>
      <c r="E1111" s="70"/>
      <c r="F1111" s="70"/>
      <c r="G1111" s="71"/>
    </row>
    <row r="1112" spans="1:7" x14ac:dyDescent="0.3">
      <c r="A1112" s="69"/>
      <c r="D1112" s="82"/>
      <c r="E1112" s="70"/>
      <c r="F1112" s="70"/>
      <c r="G1112" s="71"/>
    </row>
    <row r="1113" spans="1:7" x14ac:dyDescent="0.3">
      <c r="A1113" s="69"/>
      <c r="D1113" s="82"/>
      <c r="E1113" s="70"/>
      <c r="F1113" s="70"/>
      <c r="G1113" s="71"/>
    </row>
    <row r="1114" spans="1:7" x14ac:dyDescent="0.3">
      <c r="A1114" s="69"/>
      <c r="D1114" s="82"/>
      <c r="E1114" s="70"/>
      <c r="F1114" s="70"/>
      <c r="G1114" s="71"/>
    </row>
    <row r="1115" spans="1:7" x14ac:dyDescent="0.3">
      <c r="A1115" s="69"/>
      <c r="D1115" s="82"/>
      <c r="E1115" s="70"/>
      <c r="F1115" s="70"/>
      <c r="G1115" s="71"/>
    </row>
    <row r="1116" spans="1:7" x14ac:dyDescent="0.3">
      <c r="A1116" s="69"/>
      <c r="D1116" s="82"/>
      <c r="E1116" s="70"/>
      <c r="F1116" s="70"/>
      <c r="G1116" s="71"/>
    </row>
    <row r="1117" spans="1:7" x14ac:dyDescent="0.3">
      <c r="A1117" s="69"/>
      <c r="D1117" s="82"/>
      <c r="E1117" s="70"/>
      <c r="F1117" s="70"/>
      <c r="G1117" s="71"/>
    </row>
    <row r="1118" spans="1:7" x14ac:dyDescent="0.3">
      <c r="A1118" s="69"/>
      <c r="D1118" s="82"/>
      <c r="E1118" s="70"/>
      <c r="F1118" s="70"/>
      <c r="G1118" s="71"/>
    </row>
    <row r="1119" spans="1:7" x14ac:dyDescent="0.3">
      <c r="A1119" s="69"/>
      <c r="D1119" s="82"/>
      <c r="E1119" s="70"/>
      <c r="F1119" s="70"/>
      <c r="G1119" s="71"/>
    </row>
    <row r="1120" spans="1:7" x14ac:dyDescent="0.3">
      <c r="A1120" s="69"/>
      <c r="D1120" s="82"/>
      <c r="E1120" s="70"/>
      <c r="F1120" s="70"/>
      <c r="G1120" s="71"/>
    </row>
    <row r="1121" spans="1:7" x14ac:dyDescent="0.3">
      <c r="A1121" s="69"/>
      <c r="D1121" s="82"/>
      <c r="E1121" s="70"/>
      <c r="F1121" s="70"/>
      <c r="G1121" s="71"/>
    </row>
    <row r="1122" spans="1:7" x14ac:dyDescent="0.3">
      <c r="A1122" s="69"/>
      <c r="D1122" s="82"/>
      <c r="E1122" s="70"/>
      <c r="F1122" s="70"/>
      <c r="G1122" s="71"/>
    </row>
    <row r="1123" spans="1:7" x14ac:dyDescent="0.3">
      <c r="A1123" s="69"/>
      <c r="D1123" s="82"/>
      <c r="E1123" s="70"/>
      <c r="F1123" s="70"/>
      <c r="G1123" s="71"/>
    </row>
    <row r="1124" spans="1:7" x14ac:dyDescent="0.3">
      <c r="A1124" s="69"/>
      <c r="D1124" s="82"/>
      <c r="E1124" s="70"/>
      <c r="F1124" s="70"/>
      <c r="G1124" s="71"/>
    </row>
    <row r="1125" spans="1:7" x14ac:dyDescent="0.3">
      <c r="A1125" s="69"/>
      <c r="D1125" s="82"/>
      <c r="E1125" s="70"/>
      <c r="F1125" s="70"/>
      <c r="G1125" s="71"/>
    </row>
    <row r="1126" spans="1:7" x14ac:dyDescent="0.3">
      <c r="A1126" s="69"/>
      <c r="D1126" s="82"/>
      <c r="E1126" s="70"/>
      <c r="F1126" s="70"/>
      <c r="G1126" s="71"/>
    </row>
    <row r="1127" spans="1:7" x14ac:dyDescent="0.3">
      <c r="A1127" s="69"/>
      <c r="D1127" s="82"/>
      <c r="E1127" s="70"/>
      <c r="F1127" s="70"/>
      <c r="G1127" s="71"/>
    </row>
    <row r="1128" spans="1:7" x14ac:dyDescent="0.3">
      <c r="A1128" s="69"/>
      <c r="D1128" s="82"/>
      <c r="E1128" s="70"/>
      <c r="F1128" s="70"/>
      <c r="G1128" s="71"/>
    </row>
    <row r="1129" spans="1:7" x14ac:dyDescent="0.3">
      <c r="A1129" s="69"/>
      <c r="D1129" s="82"/>
      <c r="E1129" s="70"/>
      <c r="F1129" s="70"/>
      <c r="G1129" s="71"/>
    </row>
    <row r="1130" spans="1:7" x14ac:dyDescent="0.3">
      <c r="A1130" s="69"/>
      <c r="D1130" s="82"/>
      <c r="E1130" s="70"/>
      <c r="F1130" s="70"/>
      <c r="G1130" s="71"/>
    </row>
    <row r="1131" spans="1:7" x14ac:dyDescent="0.3">
      <c r="A1131" s="69"/>
      <c r="D1131" s="82"/>
      <c r="E1131" s="70"/>
      <c r="F1131" s="70"/>
      <c r="G1131" s="71"/>
    </row>
    <row r="1132" spans="1:7" x14ac:dyDescent="0.3">
      <c r="A1132" s="69"/>
      <c r="D1132" s="82"/>
      <c r="E1132" s="70"/>
      <c r="F1132" s="70"/>
      <c r="G1132" s="71"/>
    </row>
    <row r="1133" spans="1:7" x14ac:dyDescent="0.3">
      <c r="A1133" s="69"/>
      <c r="D1133" s="82"/>
      <c r="E1133" s="70"/>
      <c r="F1133" s="70"/>
      <c r="G1133" s="71"/>
    </row>
    <row r="1134" spans="1:7" x14ac:dyDescent="0.3">
      <c r="A1134" s="69"/>
      <c r="D1134" s="82"/>
      <c r="E1134" s="70"/>
      <c r="F1134" s="70"/>
      <c r="G1134" s="71"/>
    </row>
    <row r="1135" spans="1:7" x14ac:dyDescent="0.3">
      <c r="A1135" s="69"/>
      <c r="D1135" s="82"/>
      <c r="E1135" s="70"/>
      <c r="F1135" s="70"/>
      <c r="G1135" s="71"/>
    </row>
    <row r="1136" spans="1:7" x14ac:dyDescent="0.3">
      <c r="A1136" s="69"/>
      <c r="D1136" s="82"/>
      <c r="E1136" s="70"/>
      <c r="F1136" s="70"/>
      <c r="G1136" s="71"/>
    </row>
    <row r="1137" spans="1:7" x14ac:dyDescent="0.3">
      <c r="A1137" s="69"/>
      <c r="D1137" s="82"/>
      <c r="E1137" s="70"/>
      <c r="F1137" s="70"/>
      <c r="G1137" s="71"/>
    </row>
    <row r="1138" spans="1:7" x14ac:dyDescent="0.3">
      <c r="A1138" s="69"/>
      <c r="D1138" s="82"/>
      <c r="E1138" s="70"/>
      <c r="F1138" s="70"/>
      <c r="G1138" s="71"/>
    </row>
    <row r="1139" spans="1:7" x14ac:dyDescent="0.3">
      <c r="A1139" s="69"/>
      <c r="D1139" s="82"/>
      <c r="E1139" s="70"/>
      <c r="F1139" s="70"/>
      <c r="G1139" s="71"/>
    </row>
    <row r="1140" spans="1:7" x14ac:dyDescent="0.3">
      <c r="A1140" s="69"/>
      <c r="D1140" s="82"/>
      <c r="E1140" s="70"/>
      <c r="F1140" s="70"/>
      <c r="G1140" s="71"/>
    </row>
    <row r="1141" spans="1:7" x14ac:dyDescent="0.3">
      <c r="A1141" s="69"/>
      <c r="D1141" s="82"/>
      <c r="E1141" s="70"/>
      <c r="F1141" s="70"/>
      <c r="G1141" s="71"/>
    </row>
    <row r="1142" spans="1:7" x14ac:dyDescent="0.3">
      <c r="A1142" s="69"/>
      <c r="D1142" s="82"/>
      <c r="E1142" s="70"/>
      <c r="F1142" s="70"/>
      <c r="G1142" s="71"/>
    </row>
    <row r="1143" spans="1:7" x14ac:dyDescent="0.3">
      <c r="A1143" s="69"/>
      <c r="D1143" s="82"/>
      <c r="E1143" s="70"/>
      <c r="F1143" s="70"/>
      <c r="G1143" s="71"/>
    </row>
    <row r="1144" spans="1:7" x14ac:dyDescent="0.3">
      <c r="A1144" s="69"/>
      <c r="D1144" s="82"/>
      <c r="E1144" s="70"/>
      <c r="F1144" s="70"/>
      <c r="G1144" s="71"/>
    </row>
    <row r="1145" spans="1:7" x14ac:dyDescent="0.3">
      <c r="A1145" s="69"/>
      <c r="D1145" s="82"/>
      <c r="E1145" s="70"/>
      <c r="F1145" s="70"/>
      <c r="G1145" s="71"/>
    </row>
    <row r="1146" spans="1:7" x14ac:dyDescent="0.3">
      <c r="A1146" s="69"/>
      <c r="D1146" s="82"/>
      <c r="E1146" s="70"/>
      <c r="F1146" s="70"/>
      <c r="G1146" s="71"/>
    </row>
    <row r="1147" spans="1:7" x14ac:dyDescent="0.3">
      <c r="A1147" s="69"/>
      <c r="D1147" s="82"/>
      <c r="E1147" s="70"/>
      <c r="F1147" s="70"/>
      <c r="G1147" s="71"/>
    </row>
    <row r="1148" spans="1:7" x14ac:dyDescent="0.3">
      <c r="A1148" s="69"/>
      <c r="D1148" s="82"/>
      <c r="E1148" s="70"/>
      <c r="F1148" s="70"/>
      <c r="G1148" s="71"/>
    </row>
    <row r="1149" spans="1:7" x14ac:dyDescent="0.3">
      <c r="A1149" s="69"/>
      <c r="D1149" s="82"/>
      <c r="E1149" s="70"/>
      <c r="F1149" s="70"/>
      <c r="G1149" s="71"/>
    </row>
    <row r="1150" spans="1:7" x14ac:dyDescent="0.3">
      <c r="A1150" s="69"/>
      <c r="D1150" s="82"/>
      <c r="E1150" s="70"/>
      <c r="F1150" s="70"/>
      <c r="G1150" s="71"/>
    </row>
    <row r="1151" spans="1:7" x14ac:dyDescent="0.3">
      <c r="A1151" s="69"/>
      <c r="D1151" s="82"/>
      <c r="E1151" s="70"/>
      <c r="F1151" s="70"/>
      <c r="G1151" s="71"/>
    </row>
    <row r="1152" spans="1:7" x14ac:dyDescent="0.3">
      <c r="A1152" s="69"/>
      <c r="D1152" s="82"/>
      <c r="E1152" s="70"/>
      <c r="F1152" s="70"/>
      <c r="G1152" s="71"/>
    </row>
    <row r="1153" spans="1:7" x14ac:dyDescent="0.3">
      <c r="A1153" s="69"/>
      <c r="D1153" s="82"/>
      <c r="E1153" s="70"/>
      <c r="F1153" s="70"/>
      <c r="G1153" s="71"/>
    </row>
    <row r="1154" spans="1:7" x14ac:dyDescent="0.3">
      <c r="A1154" s="69"/>
      <c r="D1154" s="82"/>
      <c r="E1154" s="70"/>
      <c r="F1154" s="70"/>
      <c r="G1154" s="71"/>
    </row>
    <row r="1155" spans="1:7" x14ac:dyDescent="0.3">
      <c r="A1155" s="69"/>
      <c r="D1155" s="82"/>
      <c r="E1155" s="70"/>
      <c r="F1155" s="70"/>
      <c r="G1155" s="71"/>
    </row>
    <row r="1156" spans="1:7" x14ac:dyDescent="0.3">
      <c r="A1156" s="69"/>
      <c r="D1156" s="82"/>
      <c r="E1156" s="70"/>
      <c r="F1156" s="70"/>
      <c r="G1156" s="71"/>
    </row>
    <row r="1157" spans="1:7" x14ac:dyDescent="0.3">
      <c r="A1157" s="69"/>
      <c r="D1157" s="82"/>
      <c r="E1157" s="70"/>
      <c r="F1157" s="70"/>
      <c r="G1157" s="71"/>
    </row>
    <row r="1158" spans="1:7" x14ac:dyDescent="0.3">
      <c r="A1158" s="69"/>
      <c r="D1158" s="82"/>
      <c r="E1158" s="70"/>
      <c r="F1158" s="70"/>
      <c r="G1158" s="71"/>
    </row>
    <row r="1159" spans="1:7" x14ac:dyDescent="0.3">
      <c r="A1159" s="69"/>
      <c r="D1159" s="82"/>
      <c r="E1159" s="70"/>
      <c r="F1159" s="70"/>
      <c r="G1159" s="71"/>
    </row>
    <row r="1160" spans="1:7" x14ac:dyDescent="0.3">
      <c r="A1160" s="69"/>
      <c r="D1160" s="82"/>
      <c r="E1160" s="70"/>
      <c r="F1160" s="70"/>
      <c r="G1160" s="71"/>
    </row>
    <row r="1161" spans="1:7" x14ac:dyDescent="0.3">
      <c r="A1161" s="69"/>
      <c r="D1161" s="82"/>
      <c r="E1161" s="70"/>
      <c r="F1161" s="70"/>
      <c r="G1161" s="71"/>
    </row>
    <row r="1162" spans="1:7" x14ac:dyDescent="0.3">
      <c r="A1162" s="69"/>
      <c r="D1162" s="82"/>
      <c r="E1162" s="70"/>
      <c r="F1162" s="70"/>
      <c r="G1162" s="71"/>
    </row>
    <row r="1163" spans="1:7" x14ac:dyDescent="0.3">
      <c r="A1163" s="69"/>
      <c r="D1163" s="82"/>
      <c r="E1163" s="70"/>
      <c r="F1163" s="70"/>
      <c r="G1163" s="71"/>
    </row>
    <row r="1164" spans="1:7" x14ac:dyDescent="0.3">
      <c r="A1164" s="69"/>
      <c r="D1164" s="82"/>
      <c r="E1164" s="70"/>
      <c r="F1164" s="70"/>
      <c r="G1164" s="71"/>
    </row>
    <row r="1165" spans="1:7" x14ac:dyDescent="0.3">
      <c r="A1165" s="69"/>
      <c r="D1165" s="82"/>
      <c r="E1165" s="70"/>
      <c r="F1165" s="70"/>
      <c r="G1165" s="71"/>
    </row>
    <row r="1166" spans="1:7" x14ac:dyDescent="0.3">
      <c r="A1166" s="69"/>
      <c r="D1166" s="82"/>
      <c r="E1166" s="70"/>
      <c r="F1166" s="70"/>
      <c r="G1166" s="71"/>
    </row>
    <row r="1167" spans="1:7" x14ac:dyDescent="0.3">
      <c r="A1167" s="69"/>
      <c r="D1167" s="82"/>
      <c r="E1167" s="70"/>
      <c r="F1167" s="70"/>
      <c r="G1167" s="71"/>
    </row>
    <row r="1168" spans="1:7" x14ac:dyDescent="0.3">
      <c r="A1168" s="69"/>
      <c r="D1168" s="82"/>
      <c r="E1168" s="70"/>
      <c r="F1168" s="70"/>
      <c r="G1168" s="71"/>
    </row>
    <row r="1169" spans="1:7" x14ac:dyDescent="0.3">
      <c r="A1169" s="69"/>
      <c r="D1169" s="82"/>
      <c r="E1169" s="70"/>
      <c r="F1169" s="70"/>
      <c r="G1169" s="71"/>
    </row>
    <row r="1170" spans="1:7" x14ac:dyDescent="0.3">
      <c r="A1170" s="69"/>
      <c r="D1170" s="82"/>
      <c r="E1170" s="70"/>
      <c r="F1170" s="70"/>
      <c r="G1170" s="71"/>
    </row>
    <row r="1171" spans="1:7" x14ac:dyDescent="0.3">
      <c r="A1171" s="69"/>
      <c r="D1171" s="82"/>
      <c r="E1171" s="70"/>
      <c r="F1171" s="70"/>
      <c r="G1171" s="71"/>
    </row>
    <row r="1172" spans="1:7" x14ac:dyDescent="0.3">
      <c r="A1172" s="69"/>
      <c r="D1172" s="82"/>
      <c r="E1172" s="70"/>
      <c r="F1172" s="70"/>
      <c r="G1172" s="71"/>
    </row>
    <row r="1173" spans="1:7" x14ac:dyDescent="0.3">
      <c r="A1173" s="69"/>
      <c r="D1173" s="82"/>
      <c r="E1173" s="70"/>
      <c r="F1173" s="70"/>
      <c r="G1173" s="71"/>
    </row>
    <row r="1174" spans="1:7" x14ac:dyDescent="0.3">
      <c r="A1174" s="69"/>
      <c r="D1174" s="82"/>
      <c r="E1174" s="70"/>
      <c r="F1174" s="70"/>
      <c r="G1174" s="71"/>
    </row>
    <row r="1175" spans="1:7" x14ac:dyDescent="0.3">
      <c r="A1175" s="69"/>
      <c r="D1175" s="82"/>
      <c r="E1175" s="70"/>
      <c r="F1175" s="70"/>
      <c r="G1175" s="71"/>
    </row>
    <row r="1176" spans="1:7" x14ac:dyDescent="0.3">
      <c r="A1176" s="69"/>
      <c r="D1176" s="82"/>
      <c r="E1176" s="70"/>
      <c r="F1176" s="70"/>
      <c r="G1176" s="71"/>
    </row>
    <row r="1177" spans="1:7" x14ac:dyDescent="0.3">
      <c r="A1177" s="69"/>
      <c r="D1177" s="82"/>
      <c r="E1177" s="70"/>
      <c r="F1177" s="70"/>
      <c r="G1177" s="71"/>
    </row>
    <row r="1178" spans="1:7" x14ac:dyDescent="0.3">
      <c r="A1178" s="69"/>
      <c r="D1178" s="82"/>
      <c r="E1178" s="70"/>
      <c r="F1178" s="70"/>
      <c r="G1178" s="71"/>
    </row>
    <row r="1179" spans="1:7" x14ac:dyDescent="0.3">
      <c r="A1179" s="69"/>
      <c r="D1179" s="82"/>
      <c r="E1179" s="70"/>
      <c r="F1179" s="70"/>
      <c r="G1179" s="71"/>
    </row>
    <row r="1180" spans="1:7" x14ac:dyDescent="0.3">
      <c r="A1180" s="69"/>
      <c r="D1180" s="82"/>
      <c r="E1180" s="70"/>
      <c r="F1180" s="70"/>
      <c r="G1180" s="71"/>
    </row>
    <row r="1181" spans="1:7" x14ac:dyDescent="0.3">
      <c r="A1181" s="69"/>
      <c r="D1181" s="82"/>
      <c r="E1181" s="70"/>
      <c r="F1181" s="70"/>
      <c r="G1181" s="71"/>
    </row>
    <row r="1182" spans="1:7" x14ac:dyDescent="0.3">
      <c r="A1182" s="69"/>
      <c r="D1182" s="82"/>
      <c r="E1182" s="70"/>
      <c r="F1182" s="70"/>
      <c r="G1182" s="71"/>
    </row>
    <row r="1183" spans="1:7" x14ac:dyDescent="0.3">
      <c r="A1183" s="69"/>
      <c r="D1183" s="82"/>
      <c r="E1183" s="70"/>
      <c r="F1183" s="70"/>
      <c r="G1183" s="71"/>
    </row>
    <row r="1184" spans="1:7" x14ac:dyDescent="0.3">
      <c r="A1184" s="69"/>
      <c r="D1184" s="82"/>
      <c r="E1184" s="70"/>
      <c r="F1184" s="70"/>
      <c r="G1184" s="71"/>
    </row>
    <row r="1185" spans="1:7" x14ac:dyDescent="0.3">
      <c r="A1185" s="69"/>
      <c r="D1185" s="82"/>
      <c r="E1185" s="70"/>
      <c r="F1185" s="70"/>
      <c r="G1185" s="71"/>
    </row>
    <row r="1186" spans="1:7" x14ac:dyDescent="0.3">
      <c r="A1186" s="69"/>
      <c r="D1186" s="82"/>
      <c r="E1186" s="70"/>
      <c r="F1186" s="70"/>
      <c r="G1186" s="71"/>
    </row>
    <row r="1187" spans="1:7" x14ac:dyDescent="0.3">
      <c r="A1187" s="69"/>
      <c r="D1187" s="82"/>
      <c r="E1187" s="70"/>
      <c r="F1187" s="70"/>
      <c r="G1187" s="71"/>
    </row>
    <row r="1188" spans="1:7" x14ac:dyDescent="0.3">
      <c r="A1188" s="69"/>
      <c r="D1188" s="82"/>
      <c r="E1188" s="70"/>
      <c r="F1188" s="70"/>
      <c r="G1188" s="71"/>
    </row>
    <row r="1189" spans="1:7" x14ac:dyDescent="0.3">
      <c r="A1189" s="69"/>
      <c r="D1189" s="82"/>
      <c r="E1189" s="70"/>
      <c r="F1189" s="70"/>
      <c r="G1189" s="71"/>
    </row>
    <row r="1190" spans="1:7" x14ac:dyDescent="0.3">
      <c r="A1190" s="69"/>
      <c r="D1190" s="82"/>
      <c r="E1190" s="70"/>
      <c r="F1190" s="70"/>
      <c r="G1190" s="71"/>
    </row>
    <row r="1191" spans="1:7" x14ac:dyDescent="0.3">
      <c r="A1191" s="69"/>
      <c r="D1191" s="82"/>
      <c r="E1191" s="70"/>
      <c r="F1191" s="70"/>
      <c r="G1191" s="71"/>
    </row>
    <row r="1192" spans="1:7" x14ac:dyDescent="0.3">
      <c r="A1192" s="69"/>
      <c r="D1192" s="82"/>
      <c r="E1192" s="70"/>
      <c r="F1192" s="70"/>
      <c r="G1192" s="71"/>
    </row>
    <row r="1193" spans="1:7" x14ac:dyDescent="0.3">
      <c r="A1193" s="69"/>
      <c r="D1193" s="82"/>
      <c r="E1193" s="70"/>
      <c r="F1193" s="70"/>
      <c r="G1193" s="71"/>
    </row>
    <row r="1194" spans="1:7" x14ac:dyDescent="0.3">
      <c r="A1194" s="69"/>
      <c r="D1194" s="82"/>
      <c r="E1194" s="70"/>
      <c r="F1194" s="70"/>
      <c r="G1194" s="71"/>
    </row>
    <row r="1195" spans="1:7" x14ac:dyDescent="0.3">
      <c r="A1195" s="69"/>
      <c r="D1195" s="82"/>
      <c r="E1195" s="70"/>
      <c r="F1195" s="70"/>
      <c r="G1195" s="71"/>
    </row>
    <row r="1196" spans="1:7" x14ac:dyDescent="0.3">
      <c r="A1196" s="69"/>
      <c r="D1196" s="82"/>
      <c r="E1196" s="70"/>
      <c r="F1196" s="70"/>
      <c r="G1196" s="71"/>
    </row>
    <row r="1197" spans="1:7" x14ac:dyDescent="0.3">
      <c r="A1197" s="69"/>
      <c r="D1197" s="82"/>
      <c r="E1197" s="70"/>
      <c r="F1197" s="70"/>
      <c r="G1197" s="71"/>
    </row>
    <row r="1198" spans="1:7" x14ac:dyDescent="0.3">
      <c r="A1198" s="69"/>
      <c r="D1198" s="82"/>
      <c r="E1198" s="70"/>
      <c r="F1198" s="70"/>
      <c r="G1198" s="71"/>
    </row>
    <row r="1199" spans="1:7" x14ac:dyDescent="0.3">
      <c r="A1199" s="69"/>
      <c r="D1199" s="82"/>
      <c r="E1199" s="70"/>
      <c r="F1199" s="70"/>
      <c r="G1199" s="71"/>
    </row>
    <row r="1200" spans="1:7" x14ac:dyDescent="0.3">
      <c r="A1200" s="69"/>
      <c r="D1200" s="82"/>
      <c r="E1200" s="70"/>
      <c r="F1200" s="70"/>
      <c r="G1200" s="71"/>
    </row>
    <row r="1201" spans="1:7" x14ac:dyDescent="0.3">
      <c r="A1201" s="69"/>
      <c r="D1201" s="82"/>
      <c r="E1201" s="70"/>
      <c r="F1201" s="70"/>
      <c r="G1201" s="71"/>
    </row>
    <row r="1202" spans="1:7" x14ac:dyDescent="0.3">
      <c r="A1202" s="69"/>
      <c r="D1202" s="82"/>
      <c r="E1202" s="70"/>
      <c r="F1202" s="70"/>
      <c r="G1202" s="71"/>
    </row>
    <row r="1203" spans="1:7" x14ac:dyDescent="0.3">
      <c r="A1203" s="69"/>
      <c r="D1203" s="82"/>
      <c r="E1203" s="70"/>
      <c r="F1203" s="70"/>
      <c r="G1203" s="71"/>
    </row>
    <row r="1204" spans="1:7" x14ac:dyDescent="0.3">
      <c r="A1204" s="69"/>
      <c r="D1204" s="82"/>
      <c r="E1204" s="70"/>
      <c r="F1204" s="70"/>
      <c r="G1204" s="71"/>
    </row>
    <row r="1205" spans="1:7" x14ac:dyDescent="0.3">
      <c r="A1205" s="69"/>
      <c r="D1205" s="82"/>
      <c r="E1205" s="70"/>
      <c r="F1205" s="70"/>
      <c r="G1205" s="71"/>
    </row>
    <row r="1206" spans="1:7" x14ac:dyDescent="0.3">
      <c r="A1206" s="69"/>
      <c r="D1206" s="82"/>
      <c r="E1206" s="70"/>
      <c r="F1206" s="70"/>
      <c r="G1206" s="71"/>
    </row>
    <row r="1207" spans="1:7" x14ac:dyDescent="0.3">
      <c r="A1207" s="69"/>
      <c r="D1207" s="82"/>
      <c r="E1207" s="70"/>
      <c r="F1207" s="70"/>
      <c r="G1207" s="71"/>
    </row>
    <row r="1208" spans="1:7" x14ac:dyDescent="0.3">
      <c r="A1208" s="69"/>
      <c r="D1208" s="82"/>
      <c r="E1208" s="70"/>
      <c r="F1208" s="70"/>
      <c r="G1208" s="71"/>
    </row>
    <row r="1209" spans="1:7" x14ac:dyDescent="0.3">
      <c r="A1209" s="69"/>
      <c r="D1209" s="82"/>
      <c r="E1209" s="70"/>
      <c r="F1209" s="70"/>
      <c r="G1209" s="71"/>
    </row>
    <row r="1210" spans="1:7" x14ac:dyDescent="0.3">
      <c r="A1210" s="69"/>
      <c r="D1210" s="82"/>
      <c r="E1210" s="70"/>
      <c r="F1210" s="70"/>
      <c r="G1210" s="71"/>
    </row>
    <row r="1211" spans="1:7" x14ac:dyDescent="0.3">
      <c r="A1211" s="69"/>
      <c r="D1211" s="82"/>
      <c r="E1211" s="70"/>
      <c r="F1211" s="70"/>
      <c r="G1211" s="71"/>
    </row>
    <row r="1212" spans="1:7" x14ac:dyDescent="0.3">
      <c r="A1212" s="69"/>
      <c r="D1212" s="82"/>
      <c r="E1212" s="70"/>
      <c r="F1212" s="70"/>
      <c r="G1212" s="71"/>
    </row>
    <row r="1213" spans="1:7" x14ac:dyDescent="0.3">
      <c r="A1213" s="69"/>
      <c r="D1213" s="82"/>
      <c r="E1213" s="70"/>
      <c r="F1213" s="70"/>
      <c r="G1213" s="71"/>
    </row>
    <row r="1214" spans="1:7" x14ac:dyDescent="0.3">
      <c r="A1214" s="69"/>
      <c r="D1214" s="82"/>
      <c r="E1214" s="70"/>
      <c r="F1214" s="70"/>
      <c r="G1214" s="71"/>
    </row>
    <row r="1215" spans="1:7" x14ac:dyDescent="0.3">
      <c r="A1215" s="69"/>
      <c r="D1215" s="82"/>
      <c r="E1215" s="70"/>
      <c r="F1215" s="70"/>
      <c r="G1215" s="71"/>
    </row>
    <row r="1216" spans="1:7" x14ac:dyDescent="0.3">
      <c r="A1216" s="69"/>
      <c r="D1216" s="82"/>
      <c r="E1216" s="70"/>
      <c r="F1216" s="70"/>
      <c r="G1216" s="71"/>
    </row>
    <row r="1217" spans="1:7" x14ac:dyDescent="0.3">
      <c r="A1217" s="69"/>
      <c r="D1217" s="82"/>
      <c r="E1217" s="70"/>
      <c r="F1217" s="70"/>
      <c r="G1217" s="71"/>
    </row>
    <row r="1218" spans="1:7" x14ac:dyDescent="0.3">
      <c r="A1218" s="69"/>
      <c r="D1218" s="82"/>
      <c r="E1218" s="70"/>
      <c r="F1218" s="70"/>
      <c r="G1218" s="71"/>
    </row>
    <row r="1219" spans="1:7" x14ac:dyDescent="0.3">
      <c r="A1219" s="69"/>
      <c r="D1219" s="82"/>
      <c r="E1219" s="70"/>
      <c r="F1219" s="70"/>
      <c r="G1219" s="71"/>
    </row>
    <row r="1220" spans="1:7" x14ac:dyDescent="0.3">
      <c r="A1220" s="69"/>
      <c r="D1220" s="82"/>
      <c r="E1220" s="70"/>
      <c r="F1220" s="70"/>
      <c r="G1220" s="71"/>
    </row>
    <row r="1221" spans="1:7" x14ac:dyDescent="0.3">
      <c r="A1221" s="69"/>
      <c r="D1221" s="82"/>
      <c r="E1221" s="70"/>
      <c r="F1221" s="70"/>
      <c r="G1221" s="71"/>
    </row>
    <row r="1222" spans="1:7" x14ac:dyDescent="0.3">
      <c r="A1222" s="69"/>
      <c r="D1222" s="82"/>
      <c r="E1222" s="70"/>
      <c r="F1222" s="70"/>
      <c r="G1222" s="71"/>
    </row>
    <row r="1223" spans="1:7" x14ac:dyDescent="0.3">
      <c r="A1223" s="69"/>
      <c r="D1223" s="82"/>
      <c r="E1223" s="70"/>
      <c r="F1223" s="70"/>
      <c r="G1223" s="71"/>
    </row>
    <row r="1224" spans="1:7" x14ac:dyDescent="0.3">
      <c r="A1224" s="69"/>
      <c r="D1224" s="82"/>
      <c r="E1224" s="70"/>
      <c r="F1224" s="70"/>
      <c r="G1224" s="71"/>
    </row>
    <row r="1225" spans="1:7" x14ac:dyDescent="0.3">
      <c r="A1225" s="69"/>
      <c r="D1225" s="82"/>
      <c r="E1225" s="70"/>
      <c r="F1225" s="70"/>
      <c r="G1225" s="71"/>
    </row>
    <row r="1226" spans="1:7" x14ac:dyDescent="0.3">
      <c r="A1226" s="69"/>
      <c r="D1226" s="82"/>
      <c r="E1226" s="70"/>
      <c r="F1226" s="70"/>
      <c r="G1226" s="71"/>
    </row>
    <row r="1227" spans="1:7" x14ac:dyDescent="0.3">
      <c r="A1227" s="69"/>
      <c r="D1227" s="82"/>
      <c r="E1227" s="70"/>
      <c r="F1227" s="70"/>
      <c r="G1227" s="71"/>
    </row>
    <row r="1228" spans="1:7" x14ac:dyDescent="0.3">
      <c r="A1228" s="69"/>
      <c r="D1228" s="82"/>
      <c r="E1228" s="70"/>
      <c r="F1228" s="70"/>
      <c r="G1228" s="71"/>
    </row>
    <row r="1229" spans="1:7" x14ac:dyDescent="0.3">
      <c r="A1229" s="69"/>
      <c r="D1229" s="82"/>
      <c r="E1229" s="70"/>
      <c r="F1229" s="70"/>
      <c r="G1229" s="71"/>
    </row>
    <row r="1230" spans="1:7" x14ac:dyDescent="0.3">
      <c r="A1230" s="69"/>
      <c r="D1230" s="82"/>
      <c r="E1230" s="70"/>
      <c r="F1230" s="70"/>
      <c r="G1230" s="71"/>
    </row>
    <row r="1231" spans="1:7" x14ac:dyDescent="0.3">
      <c r="A1231" s="69"/>
      <c r="D1231" s="82"/>
      <c r="E1231" s="70"/>
      <c r="F1231" s="70"/>
      <c r="G1231" s="71"/>
    </row>
    <row r="1232" spans="1:7" x14ac:dyDescent="0.3">
      <c r="A1232" s="69"/>
      <c r="D1232" s="82"/>
      <c r="E1232" s="70"/>
      <c r="F1232" s="70"/>
      <c r="G1232" s="71"/>
    </row>
    <row r="1233" spans="1:7" x14ac:dyDescent="0.3">
      <c r="A1233" s="69"/>
      <c r="D1233" s="82"/>
      <c r="E1233" s="70"/>
      <c r="F1233" s="70"/>
      <c r="G1233" s="71"/>
    </row>
    <row r="1234" spans="1:7" x14ac:dyDescent="0.3">
      <c r="A1234" s="69"/>
      <c r="D1234" s="82"/>
      <c r="E1234" s="70"/>
      <c r="F1234" s="70"/>
      <c r="G1234" s="71"/>
    </row>
    <row r="1235" spans="1:7" x14ac:dyDescent="0.3">
      <c r="A1235" s="69"/>
      <c r="D1235" s="82"/>
      <c r="E1235" s="70"/>
      <c r="F1235" s="70"/>
      <c r="G1235" s="71"/>
    </row>
    <row r="1236" spans="1:7" x14ac:dyDescent="0.3">
      <c r="A1236" s="69"/>
      <c r="D1236" s="82"/>
      <c r="E1236" s="70"/>
      <c r="F1236" s="70"/>
      <c r="G1236" s="71"/>
    </row>
    <row r="1237" spans="1:7" x14ac:dyDescent="0.3">
      <c r="A1237" s="69"/>
      <c r="D1237" s="82"/>
      <c r="E1237" s="70"/>
      <c r="F1237" s="70"/>
      <c r="G1237" s="71"/>
    </row>
    <row r="1238" spans="1:7" x14ac:dyDescent="0.3">
      <c r="A1238" s="69"/>
      <c r="D1238" s="82"/>
      <c r="E1238" s="70"/>
      <c r="F1238" s="70"/>
      <c r="G1238" s="71"/>
    </row>
    <row r="1239" spans="1:7" x14ac:dyDescent="0.3">
      <c r="A1239" s="69"/>
      <c r="D1239" s="82"/>
      <c r="E1239" s="70"/>
      <c r="F1239" s="70"/>
      <c r="G1239" s="71"/>
    </row>
    <row r="1240" spans="1:7" x14ac:dyDescent="0.3">
      <c r="A1240" s="69"/>
      <c r="D1240" s="82"/>
      <c r="E1240" s="70"/>
      <c r="F1240" s="70"/>
      <c r="G1240" s="71"/>
    </row>
    <row r="1241" spans="1:7" x14ac:dyDescent="0.3">
      <c r="A1241" s="69"/>
      <c r="D1241" s="82"/>
      <c r="E1241" s="70"/>
      <c r="F1241" s="70"/>
      <c r="G1241" s="71"/>
    </row>
    <row r="1242" spans="1:7" x14ac:dyDescent="0.3">
      <c r="A1242" s="69"/>
      <c r="D1242" s="82"/>
      <c r="E1242" s="70"/>
      <c r="F1242" s="70"/>
      <c r="G1242" s="71"/>
    </row>
    <row r="1243" spans="1:7" x14ac:dyDescent="0.3">
      <c r="A1243" s="69"/>
      <c r="D1243" s="82"/>
      <c r="E1243" s="70"/>
      <c r="F1243" s="70"/>
      <c r="G1243" s="71"/>
    </row>
    <row r="1244" spans="1:7" x14ac:dyDescent="0.3">
      <c r="A1244" s="69"/>
      <c r="D1244" s="82"/>
      <c r="E1244" s="70"/>
      <c r="F1244" s="70"/>
      <c r="G1244" s="71"/>
    </row>
    <row r="1245" spans="1:7" x14ac:dyDescent="0.3">
      <c r="A1245" s="69"/>
      <c r="D1245" s="82"/>
      <c r="E1245" s="70"/>
      <c r="F1245" s="70"/>
      <c r="G1245" s="71"/>
    </row>
    <row r="1246" spans="1:7" x14ac:dyDescent="0.3">
      <c r="A1246" s="69"/>
      <c r="D1246" s="82"/>
      <c r="E1246" s="70"/>
      <c r="F1246" s="70"/>
      <c r="G1246" s="71"/>
    </row>
    <row r="1247" spans="1:7" x14ac:dyDescent="0.3">
      <c r="A1247" s="69"/>
      <c r="D1247" s="82"/>
      <c r="E1247" s="70"/>
      <c r="F1247" s="70"/>
      <c r="G1247" s="71"/>
    </row>
    <row r="1248" spans="1:7" x14ac:dyDescent="0.3">
      <c r="A1248" s="69"/>
      <c r="D1248" s="82"/>
      <c r="E1248" s="70"/>
      <c r="F1248" s="70"/>
      <c r="G1248" s="71"/>
    </row>
    <row r="1249" spans="1:7" x14ac:dyDescent="0.3">
      <c r="A1249" s="69"/>
      <c r="D1249" s="82"/>
      <c r="E1249" s="70"/>
      <c r="F1249" s="70"/>
      <c r="G1249" s="71"/>
    </row>
    <row r="1250" spans="1:7" x14ac:dyDescent="0.3">
      <c r="A1250" s="69"/>
      <c r="D1250" s="82"/>
      <c r="E1250" s="70"/>
      <c r="F1250" s="70"/>
      <c r="G1250" s="71"/>
    </row>
    <row r="1251" spans="1:7" x14ac:dyDescent="0.3">
      <c r="A1251" s="69"/>
      <c r="D1251" s="82"/>
      <c r="E1251" s="70"/>
      <c r="F1251" s="70"/>
      <c r="G1251" s="71"/>
    </row>
    <row r="1252" spans="1:7" x14ac:dyDescent="0.3">
      <c r="A1252" s="69"/>
      <c r="D1252" s="82"/>
      <c r="E1252" s="70"/>
      <c r="F1252" s="70"/>
      <c r="G1252" s="71"/>
    </row>
    <row r="1253" spans="1:7" x14ac:dyDescent="0.3">
      <c r="A1253" s="69"/>
      <c r="D1253" s="82"/>
      <c r="E1253" s="70"/>
      <c r="F1253" s="70"/>
      <c r="G1253" s="71"/>
    </row>
    <row r="1254" spans="1:7" x14ac:dyDescent="0.3">
      <c r="A1254" s="69"/>
      <c r="D1254" s="82"/>
      <c r="E1254" s="70"/>
      <c r="F1254" s="70"/>
      <c r="G1254" s="71"/>
    </row>
    <row r="1255" spans="1:7" x14ac:dyDescent="0.3">
      <c r="A1255" s="69"/>
      <c r="D1255" s="82"/>
      <c r="E1255" s="70"/>
      <c r="F1255" s="70"/>
      <c r="G1255" s="71"/>
    </row>
    <row r="1256" spans="1:7" x14ac:dyDescent="0.3">
      <c r="A1256" s="69"/>
      <c r="D1256" s="82"/>
      <c r="E1256" s="70"/>
      <c r="F1256" s="70"/>
      <c r="G1256" s="71"/>
    </row>
    <row r="1257" spans="1:7" x14ac:dyDescent="0.3">
      <c r="A1257" s="69"/>
      <c r="D1257" s="82"/>
      <c r="E1257" s="70"/>
      <c r="F1257" s="70"/>
      <c r="G1257" s="71"/>
    </row>
    <row r="1258" spans="1:7" x14ac:dyDescent="0.3">
      <c r="A1258" s="69"/>
      <c r="D1258" s="82"/>
      <c r="E1258" s="70"/>
      <c r="F1258" s="70"/>
      <c r="G1258" s="71"/>
    </row>
    <row r="1259" spans="1:7" x14ac:dyDescent="0.3">
      <c r="A1259" s="69"/>
      <c r="D1259" s="82"/>
      <c r="E1259" s="70"/>
      <c r="F1259" s="70"/>
      <c r="G1259" s="71"/>
    </row>
    <row r="1260" spans="1:7" x14ac:dyDescent="0.3">
      <c r="A1260" s="69"/>
      <c r="D1260" s="82"/>
      <c r="E1260" s="70"/>
      <c r="F1260" s="70"/>
      <c r="G1260" s="71"/>
    </row>
    <row r="1261" spans="1:7" x14ac:dyDescent="0.3">
      <c r="A1261" s="69"/>
      <c r="D1261" s="82"/>
      <c r="E1261" s="70"/>
      <c r="F1261" s="70"/>
      <c r="G1261" s="71"/>
    </row>
    <row r="1262" spans="1:7" x14ac:dyDescent="0.3">
      <c r="A1262" s="69"/>
      <c r="D1262" s="82"/>
      <c r="E1262" s="70"/>
      <c r="F1262" s="70"/>
      <c r="G1262" s="71"/>
    </row>
    <row r="1263" spans="1:7" x14ac:dyDescent="0.3">
      <c r="A1263" s="69"/>
      <c r="D1263" s="82"/>
      <c r="E1263" s="70"/>
      <c r="F1263" s="70"/>
      <c r="G1263" s="71"/>
    </row>
    <row r="1264" spans="1:7" x14ac:dyDescent="0.3">
      <c r="A1264" s="69"/>
      <c r="D1264" s="82"/>
      <c r="E1264" s="70"/>
      <c r="F1264" s="70"/>
      <c r="G1264" s="71"/>
    </row>
    <row r="1265" spans="1:7" x14ac:dyDescent="0.3">
      <c r="A1265" s="69"/>
      <c r="D1265" s="82"/>
      <c r="E1265" s="70"/>
      <c r="F1265" s="70"/>
      <c r="G1265" s="71"/>
    </row>
    <row r="1266" spans="1:7" x14ac:dyDescent="0.3">
      <c r="A1266" s="69"/>
      <c r="D1266" s="82"/>
      <c r="E1266" s="70"/>
      <c r="F1266" s="70"/>
      <c r="G1266" s="71"/>
    </row>
    <row r="1267" spans="1:7" x14ac:dyDescent="0.3">
      <c r="A1267" s="69"/>
      <c r="D1267" s="82"/>
      <c r="E1267" s="70"/>
      <c r="F1267" s="70"/>
      <c r="G1267" s="71"/>
    </row>
    <row r="1268" spans="1:7" x14ac:dyDescent="0.3">
      <c r="A1268" s="69"/>
      <c r="D1268" s="82"/>
      <c r="E1268" s="70"/>
      <c r="F1268" s="70"/>
      <c r="G1268" s="71"/>
    </row>
    <row r="1269" spans="1:7" x14ac:dyDescent="0.3">
      <c r="A1269" s="69"/>
      <c r="D1269" s="82"/>
      <c r="E1269" s="70"/>
      <c r="F1269" s="70"/>
      <c r="G1269" s="71"/>
    </row>
    <row r="1270" spans="1:7" x14ac:dyDescent="0.3">
      <c r="A1270" s="69"/>
      <c r="D1270" s="82"/>
      <c r="E1270" s="70"/>
      <c r="F1270" s="70"/>
      <c r="G1270" s="71"/>
    </row>
    <row r="1271" spans="1:7" x14ac:dyDescent="0.3">
      <c r="A1271" s="69"/>
      <c r="D1271" s="82"/>
      <c r="E1271" s="70"/>
      <c r="F1271" s="70"/>
      <c r="G1271" s="71"/>
    </row>
    <row r="1272" spans="1:7" x14ac:dyDescent="0.3">
      <c r="A1272" s="69"/>
      <c r="D1272" s="82"/>
      <c r="E1272" s="70"/>
      <c r="F1272" s="70"/>
      <c r="G1272" s="71"/>
    </row>
    <row r="1273" spans="1:7" x14ac:dyDescent="0.3">
      <c r="A1273" s="69"/>
      <c r="D1273" s="82"/>
      <c r="E1273" s="70"/>
      <c r="F1273" s="70"/>
      <c r="G1273" s="71"/>
    </row>
    <row r="1274" spans="1:7" x14ac:dyDescent="0.3">
      <c r="A1274" s="69"/>
      <c r="D1274" s="82"/>
      <c r="E1274" s="70"/>
      <c r="F1274" s="70"/>
      <c r="G1274" s="71"/>
    </row>
    <row r="1275" spans="1:7" x14ac:dyDescent="0.3">
      <c r="A1275" s="69"/>
      <c r="D1275" s="82"/>
      <c r="E1275" s="70"/>
      <c r="F1275" s="70"/>
      <c r="G1275" s="71"/>
    </row>
    <row r="1276" spans="1:7" x14ac:dyDescent="0.3">
      <c r="A1276" s="69"/>
      <c r="D1276" s="82"/>
      <c r="E1276" s="70"/>
      <c r="F1276" s="70"/>
      <c r="G1276" s="71"/>
    </row>
    <row r="1277" spans="1:7" x14ac:dyDescent="0.3">
      <c r="A1277" s="69"/>
      <c r="D1277" s="82"/>
      <c r="E1277" s="70"/>
      <c r="F1277" s="70"/>
      <c r="G1277" s="71"/>
    </row>
    <row r="1278" spans="1:7" x14ac:dyDescent="0.3">
      <c r="A1278" s="69"/>
      <c r="D1278" s="82"/>
      <c r="E1278" s="70"/>
      <c r="F1278" s="70"/>
      <c r="G1278" s="71"/>
    </row>
    <row r="1279" spans="1:7" x14ac:dyDescent="0.3">
      <c r="A1279" s="69"/>
      <c r="D1279" s="82"/>
      <c r="E1279" s="70"/>
      <c r="F1279" s="70"/>
      <c r="G1279" s="71"/>
    </row>
    <row r="1280" spans="1:7" x14ac:dyDescent="0.3">
      <c r="A1280" s="69"/>
      <c r="D1280" s="82"/>
      <c r="E1280" s="70"/>
      <c r="F1280" s="70"/>
      <c r="G1280" s="71"/>
    </row>
    <row r="1281" spans="1:7" x14ac:dyDescent="0.3">
      <c r="A1281" s="69"/>
      <c r="D1281" s="82"/>
      <c r="E1281" s="70"/>
      <c r="F1281" s="70"/>
      <c r="G1281" s="71"/>
    </row>
    <row r="1282" spans="1:7" x14ac:dyDescent="0.3">
      <c r="A1282" s="69"/>
      <c r="D1282" s="82"/>
      <c r="E1282" s="70"/>
      <c r="F1282" s="70"/>
      <c r="G1282" s="71"/>
    </row>
    <row r="1283" spans="1:7" x14ac:dyDescent="0.3">
      <c r="A1283" s="69"/>
      <c r="D1283" s="82"/>
      <c r="E1283" s="70"/>
      <c r="F1283" s="70"/>
      <c r="G1283" s="71"/>
    </row>
    <row r="1284" spans="1:7" x14ac:dyDescent="0.3">
      <c r="A1284" s="69"/>
      <c r="D1284" s="82"/>
      <c r="E1284" s="70"/>
      <c r="F1284" s="70"/>
      <c r="G1284" s="71"/>
    </row>
    <row r="1285" spans="1:7" x14ac:dyDescent="0.3">
      <c r="A1285" s="69"/>
      <c r="D1285" s="82"/>
      <c r="E1285" s="70"/>
      <c r="F1285" s="70"/>
      <c r="G1285" s="71"/>
    </row>
    <row r="1286" spans="1:7" x14ac:dyDescent="0.3">
      <c r="A1286" s="69"/>
      <c r="D1286" s="82"/>
      <c r="E1286" s="70"/>
      <c r="F1286" s="70"/>
      <c r="G1286" s="71"/>
    </row>
    <row r="1287" spans="1:7" x14ac:dyDescent="0.3">
      <c r="A1287" s="69"/>
      <c r="D1287" s="82"/>
      <c r="E1287" s="70"/>
      <c r="F1287" s="70"/>
      <c r="G1287" s="71"/>
    </row>
    <row r="1288" spans="1:7" x14ac:dyDescent="0.3">
      <c r="A1288" s="69"/>
      <c r="D1288" s="82"/>
      <c r="E1288" s="70"/>
      <c r="F1288" s="70"/>
      <c r="G1288" s="71"/>
    </row>
    <row r="1289" spans="1:7" x14ac:dyDescent="0.3">
      <c r="A1289" s="69"/>
      <c r="D1289" s="82"/>
      <c r="E1289" s="70"/>
      <c r="F1289" s="70"/>
      <c r="G1289" s="71"/>
    </row>
    <row r="1290" spans="1:7" x14ac:dyDescent="0.3">
      <c r="A1290" s="69"/>
      <c r="D1290" s="82"/>
      <c r="E1290" s="70"/>
      <c r="F1290" s="70"/>
      <c r="G1290" s="71"/>
    </row>
    <row r="1291" spans="1:7" x14ac:dyDescent="0.3">
      <c r="A1291" s="69"/>
      <c r="D1291" s="82"/>
      <c r="E1291" s="70"/>
      <c r="F1291" s="70"/>
      <c r="G1291" s="71"/>
    </row>
    <row r="1292" spans="1:7" x14ac:dyDescent="0.3">
      <c r="A1292" s="69"/>
      <c r="D1292" s="82"/>
      <c r="E1292" s="70"/>
      <c r="F1292" s="70"/>
      <c r="G1292" s="71"/>
    </row>
    <row r="1293" spans="1:7" x14ac:dyDescent="0.3">
      <c r="A1293" s="69"/>
      <c r="D1293" s="82"/>
      <c r="E1293" s="70"/>
      <c r="F1293" s="70"/>
      <c r="G1293" s="71"/>
    </row>
    <row r="1294" spans="1:7" x14ac:dyDescent="0.3">
      <c r="A1294" s="69"/>
      <c r="D1294" s="82"/>
      <c r="E1294" s="70"/>
      <c r="F1294" s="70"/>
      <c r="G1294" s="71"/>
    </row>
    <row r="1295" spans="1:7" x14ac:dyDescent="0.3">
      <c r="A1295" s="69"/>
      <c r="D1295" s="82"/>
      <c r="E1295" s="70"/>
      <c r="F1295" s="70"/>
      <c r="G1295" s="71"/>
    </row>
    <row r="1296" spans="1:7" x14ac:dyDescent="0.3">
      <c r="A1296" s="69"/>
      <c r="D1296" s="82"/>
      <c r="E1296" s="70"/>
      <c r="F1296" s="70"/>
      <c r="G1296" s="71"/>
    </row>
    <row r="1297" spans="1:7" x14ac:dyDescent="0.3">
      <c r="A1297" s="69"/>
      <c r="D1297" s="82"/>
      <c r="E1297" s="70"/>
      <c r="F1297" s="70"/>
      <c r="G1297" s="71"/>
    </row>
    <row r="1298" spans="1:7" x14ac:dyDescent="0.3">
      <c r="A1298" s="69"/>
      <c r="D1298" s="82"/>
      <c r="E1298" s="70"/>
      <c r="F1298" s="70"/>
      <c r="G1298" s="71"/>
    </row>
    <row r="1299" spans="1:7" x14ac:dyDescent="0.3">
      <c r="A1299" s="69"/>
      <c r="D1299" s="82"/>
      <c r="E1299" s="70"/>
      <c r="F1299" s="70"/>
      <c r="G1299" s="71"/>
    </row>
    <row r="1300" spans="1:7" x14ac:dyDescent="0.3">
      <c r="A1300" s="69"/>
      <c r="D1300" s="82"/>
      <c r="E1300" s="70"/>
      <c r="F1300" s="70"/>
      <c r="G1300" s="71"/>
    </row>
    <row r="1301" spans="1:7" x14ac:dyDescent="0.3">
      <c r="A1301" s="69"/>
      <c r="D1301" s="82"/>
      <c r="E1301" s="70"/>
      <c r="F1301" s="70"/>
      <c r="G1301" s="71"/>
    </row>
    <row r="1302" spans="1:7" x14ac:dyDescent="0.3">
      <c r="A1302" s="69"/>
      <c r="D1302" s="82"/>
      <c r="E1302" s="70"/>
      <c r="F1302" s="70"/>
      <c r="G1302" s="71"/>
    </row>
    <row r="1303" spans="1:7" x14ac:dyDescent="0.3">
      <c r="A1303" s="69"/>
      <c r="D1303" s="82"/>
      <c r="E1303" s="70"/>
      <c r="F1303" s="70"/>
      <c r="G1303" s="71"/>
    </row>
    <row r="1304" spans="1:7" x14ac:dyDescent="0.3">
      <c r="A1304" s="69"/>
      <c r="D1304" s="82"/>
      <c r="E1304" s="70"/>
      <c r="F1304" s="70"/>
      <c r="G1304" s="71"/>
    </row>
    <row r="1305" spans="1:7" x14ac:dyDescent="0.3">
      <c r="A1305" s="69"/>
      <c r="D1305" s="82"/>
      <c r="E1305" s="70"/>
      <c r="F1305" s="70"/>
      <c r="G1305" s="71"/>
    </row>
    <row r="1306" spans="1:7" x14ac:dyDescent="0.3">
      <c r="A1306" s="69"/>
      <c r="D1306" s="82"/>
      <c r="E1306" s="70"/>
      <c r="F1306" s="70"/>
      <c r="G1306" s="71"/>
    </row>
    <row r="1307" spans="1:7" x14ac:dyDescent="0.3">
      <c r="A1307" s="69"/>
      <c r="D1307" s="82"/>
      <c r="E1307" s="70"/>
      <c r="F1307" s="70"/>
      <c r="G1307" s="71"/>
    </row>
    <row r="1308" spans="1:7" x14ac:dyDescent="0.3">
      <c r="A1308" s="69"/>
      <c r="D1308" s="82"/>
      <c r="E1308" s="70"/>
      <c r="F1308" s="70"/>
      <c r="G1308" s="71"/>
    </row>
    <row r="1309" spans="1:7" x14ac:dyDescent="0.3">
      <c r="A1309" s="69"/>
      <c r="D1309" s="82"/>
      <c r="E1309" s="70"/>
      <c r="F1309" s="70"/>
      <c r="G1309" s="71"/>
    </row>
    <row r="1310" spans="1:7" x14ac:dyDescent="0.3">
      <c r="A1310" s="69"/>
      <c r="D1310" s="82"/>
      <c r="E1310" s="70"/>
      <c r="F1310" s="70"/>
      <c r="G1310" s="71"/>
    </row>
    <row r="1311" spans="1:7" x14ac:dyDescent="0.3">
      <c r="A1311" s="69"/>
      <c r="D1311" s="82"/>
      <c r="E1311" s="70"/>
      <c r="F1311" s="70"/>
      <c r="G1311" s="71"/>
    </row>
    <row r="1312" spans="1:7" x14ac:dyDescent="0.3">
      <c r="A1312" s="69"/>
      <c r="D1312" s="82"/>
      <c r="E1312" s="70"/>
      <c r="F1312" s="70"/>
      <c r="G1312" s="71"/>
    </row>
    <row r="1313" spans="1:7" x14ac:dyDescent="0.3">
      <c r="A1313" s="69"/>
      <c r="D1313" s="82"/>
      <c r="E1313" s="70"/>
      <c r="F1313" s="70"/>
      <c r="G1313" s="71"/>
    </row>
    <row r="1314" spans="1:7" x14ac:dyDescent="0.3">
      <c r="A1314" s="69"/>
      <c r="D1314" s="82"/>
      <c r="E1314" s="70"/>
      <c r="F1314" s="70"/>
      <c r="G1314" s="71"/>
    </row>
    <row r="1315" spans="1:7" x14ac:dyDescent="0.3">
      <c r="A1315" s="69"/>
      <c r="D1315" s="82"/>
      <c r="E1315" s="70"/>
      <c r="F1315" s="70"/>
      <c r="G1315" s="71"/>
    </row>
    <row r="1316" spans="1:7" x14ac:dyDescent="0.3">
      <c r="A1316" s="69"/>
      <c r="D1316" s="82"/>
      <c r="E1316" s="70"/>
      <c r="F1316" s="70"/>
      <c r="G1316" s="71"/>
    </row>
    <row r="1317" spans="1:7" x14ac:dyDescent="0.3">
      <c r="A1317" s="69"/>
      <c r="D1317" s="82"/>
      <c r="E1317" s="70"/>
      <c r="F1317" s="70"/>
      <c r="G1317" s="71"/>
    </row>
    <row r="1318" spans="1:7" x14ac:dyDescent="0.3">
      <c r="A1318" s="69"/>
      <c r="D1318" s="82"/>
      <c r="E1318" s="70"/>
      <c r="F1318" s="70"/>
      <c r="G1318" s="71"/>
    </row>
    <row r="1319" spans="1:7" x14ac:dyDescent="0.3">
      <c r="A1319" s="69"/>
      <c r="D1319" s="82"/>
      <c r="E1319" s="70"/>
      <c r="F1319" s="70"/>
      <c r="G1319" s="71"/>
    </row>
    <row r="1320" spans="1:7" x14ac:dyDescent="0.3">
      <c r="A1320" s="69"/>
      <c r="D1320" s="82"/>
      <c r="E1320" s="70"/>
      <c r="F1320" s="70"/>
      <c r="G1320" s="71"/>
    </row>
    <row r="1321" spans="1:7" x14ac:dyDescent="0.3">
      <c r="A1321" s="69"/>
      <c r="D1321" s="82"/>
      <c r="E1321" s="70"/>
      <c r="F1321" s="70"/>
      <c r="G1321" s="71"/>
    </row>
    <row r="1322" spans="1:7" x14ac:dyDescent="0.3">
      <c r="A1322" s="69"/>
      <c r="D1322" s="82"/>
      <c r="E1322" s="70"/>
      <c r="F1322" s="70"/>
      <c r="G1322" s="71"/>
    </row>
    <row r="1323" spans="1:7" x14ac:dyDescent="0.3">
      <c r="A1323" s="69"/>
      <c r="D1323" s="82"/>
      <c r="E1323" s="70"/>
      <c r="F1323" s="70"/>
      <c r="G1323" s="71"/>
    </row>
    <row r="1324" spans="1:7" x14ac:dyDescent="0.3">
      <c r="A1324" s="69"/>
      <c r="D1324" s="82"/>
      <c r="E1324" s="70"/>
      <c r="F1324" s="70"/>
      <c r="G1324" s="71"/>
    </row>
    <row r="1325" spans="1:7" x14ac:dyDescent="0.3">
      <c r="A1325" s="69"/>
      <c r="D1325" s="82"/>
      <c r="E1325" s="70"/>
      <c r="F1325" s="70"/>
      <c r="G1325" s="71"/>
    </row>
    <row r="1326" spans="1:7" x14ac:dyDescent="0.3">
      <c r="A1326" s="69"/>
      <c r="D1326" s="82"/>
      <c r="E1326" s="70"/>
      <c r="F1326" s="70"/>
      <c r="G1326" s="71"/>
    </row>
    <row r="1327" spans="1:7" x14ac:dyDescent="0.3">
      <c r="A1327" s="69"/>
      <c r="D1327" s="82"/>
      <c r="E1327" s="70"/>
      <c r="F1327" s="70"/>
      <c r="G1327" s="71"/>
    </row>
    <row r="1328" spans="1:7" x14ac:dyDescent="0.3">
      <c r="A1328" s="69"/>
      <c r="D1328" s="82"/>
      <c r="E1328" s="70"/>
      <c r="F1328" s="70"/>
      <c r="G1328" s="71"/>
    </row>
    <row r="1329" spans="1:7" x14ac:dyDescent="0.3">
      <c r="A1329" s="69"/>
      <c r="D1329" s="82"/>
      <c r="E1329" s="70"/>
      <c r="F1329" s="70"/>
      <c r="G1329" s="71"/>
    </row>
    <row r="1330" spans="1:7" x14ac:dyDescent="0.3">
      <c r="A1330" s="69"/>
      <c r="D1330" s="82"/>
      <c r="E1330" s="70"/>
      <c r="F1330" s="70"/>
      <c r="G1330" s="71"/>
    </row>
    <row r="1331" spans="1:7" x14ac:dyDescent="0.3">
      <c r="A1331" s="69"/>
      <c r="D1331" s="82"/>
      <c r="E1331" s="70"/>
      <c r="F1331" s="70"/>
      <c r="G1331" s="71"/>
    </row>
    <row r="1332" spans="1:7" x14ac:dyDescent="0.3">
      <c r="A1332" s="69"/>
      <c r="D1332" s="82"/>
      <c r="E1332" s="70"/>
      <c r="F1332" s="70"/>
      <c r="G1332" s="71"/>
    </row>
    <row r="1333" spans="1:7" x14ac:dyDescent="0.3">
      <c r="A1333" s="69"/>
      <c r="D1333" s="82"/>
      <c r="E1333" s="70"/>
      <c r="F1333" s="70"/>
      <c r="G1333" s="71"/>
    </row>
    <row r="1334" spans="1:7" x14ac:dyDescent="0.3">
      <c r="A1334" s="69"/>
      <c r="D1334" s="82"/>
      <c r="E1334" s="70"/>
      <c r="F1334" s="70"/>
      <c r="G1334" s="71"/>
    </row>
    <row r="1335" spans="1:7" x14ac:dyDescent="0.3">
      <c r="A1335" s="69"/>
      <c r="D1335" s="82"/>
      <c r="E1335" s="70"/>
      <c r="F1335" s="70"/>
      <c r="G1335" s="71"/>
    </row>
    <row r="1336" spans="1:7" x14ac:dyDescent="0.3">
      <c r="A1336" s="69"/>
      <c r="D1336" s="82"/>
      <c r="E1336" s="70"/>
      <c r="F1336" s="70"/>
      <c r="G1336" s="71"/>
    </row>
    <row r="1337" spans="1:7" x14ac:dyDescent="0.3">
      <c r="A1337" s="69"/>
      <c r="D1337" s="82"/>
      <c r="E1337" s="70"/>
      <c r="F1337" s="70"/>
      <c r="G1337" s="71"/>
    </row>
    <row r="1338" spans="1:7" x14ac:dyDescent="0.3">
      <c r="A1338" s="69"/>
      <c r="D1338" s="82"/>
      <c r="E1338" s="70"/>
      <c r="F1338" s="70"/>
      <c r="G1338" s="71"/>
    </row>
    <row r="1339" spans="1:7" x14ac:dyDescent="0.3">
      <c r="A1339" s="69"/>
      <c r="D1339" s="82"/>
      <c r="E1339" s="70"/>
      <c r="F1339" s="70"/>
      <c r="G1339" s="71"/>
    </row>
    <row r="1340" spans="1:7" x14ac:dyDescent="0.3">
      <c r="A1340" s="69"/>
      <c r="D1340" s="82"/>
      <c r="E1340" s="70"/>
      <c r="F1340" s="70"/>
      <c r="G1340" s="71"/>
    </row>
    <row r="1341" spans="1:7" x14ac:dyDescent="0.3">
      <c r="A1341" s="69"/>
      <c r="D1341" s="82"/>
      <c r="E1341" s="70"/>
      <c r="F1341" s="70"/>
      <c r="G1341" s="71"/>
    </row>
    <row r="1342" spans="1:7" x14ac:dyDescent="0.3">
      <c r="A1342" s="69"/>
      <c r="D1342" s="82"/>
      <c r="E1342" s="70"/>
      <c r="F1342" s="70"/>
      <c r="G1342" s="71"/>
    </row>
    <row r="1343" spans="1:7" x14ac:dyDescent="0.3">
      <c r="A1343" s="69"/>
      <c r="D1343" s="82"/>
      <c r="E1343" s="70"/>
      <c r="F1343" s="70"/>
      <c r="G1343" s="71"/>
    </row>
    <row r="1344" spans="1:7" x14ac:dyDescent="0.3">
      <c r="A1344" s="69"/>
      <c r="D1344" s="82"/>
      <c r="E1344" s="70"/>
      <c r="F1344" s="70"/>
      <c r="G1344" s="71"/>
    </row>
    <row r="1345" spans="1:7" x14ac:dyDescent="0.3">
      <c r="A1345" s="69"/>
      <c r="D1345" s="82"/>
      <c r="E1345" s="70"/>
      <c r="F1345" s="70"/>
      <c r="G1345" s="71"/>
    </row>
    <row r="1346" spans="1:7" x14ac:dyDescent="0.3">
      <c r="A1346" s="69"/>
      <c r="D1346" s="82"/>
      <c r="E1346" s="70"/>
      <c r="F1346" s="70"/>
      <c r="G1346" s="71"/>
    </row>
    <row r="1347" spans="1:7" x14ac:dyDescent="0.3">
      <c r="A1347" s="69"/>
      <c r="D1347" s="82"/>
      <c r="E1347" s="70"/>
      <c r="F1347" s="70"/>
      <c r="G1347" s="71"/>
    </row>
    <row r="1348" spans="1:7" x14ac:dyDescent="0.3">
      <c r="A1348" s="69"/>
      <c r="D1348" s="82"/>
      <c r="E1348" s="70"/>
      <c r="F1348" s="70"/>
      <c r="G1348" s="71"/>
    </row>
    <row r="1349" spans="1:7" x14ac:dyDescent="0.3">
      <c r="A1349" s="69"/>
      <c r="D1349" s="82"/>
      <c r="E1349" s="70"/>
      <c r="F1349" s="70"/>
      <c r="G1349" s="71"/>
    </row>
    <row r="1350" spans="1:7" x14ac:dyDescent="0.3">
      <c r="A1350" s="69"/>
      <c r="D1350" s="82"/>
      <c r="E1350" s="70"/>
      <c r="F1350" s="70"/>
      <c r="G1350" s="71"/>
    </row>
    <row r="1351" spans="1:7" x14ac:dyDescent="0.3">
      <c r="A1351" s="69"/>
      <c r="D1351" s="82"/>
      <c r="E1351" s="70"/>
      <c r="F1351" s="70"/>
      <c r="G1351" s="71"/>
    </row>
    <row r="1352" spans="1:7" x14ac:dyDescent="0.3">
      <c r="A1352" s="69"/>
      <c r="D1352" s="82"/>
      <c r="E1352" s="70"/>
      <c r="F1352" s="70"/>
      <c r="G1352" s="71"/>
    </row>
    <row r="1353" spans="1:7" x14ac:dyDescent="0.3">
      <c r="A1353" s="69"/>
      <c r="D1353" s="82"/>
      <c r="E1353" s="70"/>
      <c r="F1353" s="70"/>
      <c r="G1353" s="71"/>
    </row>
    <row r="1354" spans="1:7" x14ac:dyDescent="0.3">
      <c r="A1354" s="69"/>
      <c r="D1354" s="82"/>
      <c r="E1354" s="70"/>
      <c r="F1354" s="70"/>
      <c r="G1354" s="71"/>
    </row>
    <row r="1355" spans="1:7" x14ac:dyDescent="0.3">
      <c r="A1355" s="69"/>
      <c r="D1355" s="82"/>
      <c r="E1355" s="70"/>
      <c r="F1355" s="70"/>
      <c r="G1355" s="71"/>
    </row>
    <row r="1356" spans="1:7" x14ac:dyDescent="0.3">
      <c r="A1356" s="69"/>
      <c r="D1356" s="82"/>
      <c r="E1356" s="70"/>
      <c r="F1356" s="70"/>
      <c r="G1356" s="71"/>
    </row>
    <row r="1357" spans="1:7" x14ac:dyDescent="0.3">
      <c r="A1357" s="69"/>
      <c r="D1357" s="82"/>
      <c r="E1357" s="70"/>
      <c r="F1357" s="70"/>
      <c r="G1357" s="71"/>
    </row>
    <row r="1358" spans="1:7" x14ac:dyDescent="0.3">
      <c r="A1358" s="69"/>
      <c r="D1358" s="82"/>
      <c r="E1358" s="70"/>
      <c r="F1358" s="70"/>
      <c r="G1358" s="71"/>
    </row>
    <row r="1359" spans="1:7" x14ac:dyDescent="0.3">
      <c r="A1359" s="69"/>
      <c r="D1359" s="82"/>
      <c r="E1359" s="70"/>
      <c r="F1359" s="70"/>
      <c r="G1359" s="71"/>
    </row>
    <row r="1360" spans="1:7" x14ac:dyDescent="0.3">
      <c r="A1360" s="69"/>
      <c r="D1360" s="82"/>
      <c r="E1360" s="70"/>
      <c r="F1360" s="70"/>
      <c r="G1360" s="71"/>
    </row>
    <row r="1361" spans="1:7" x14ac:dyDescent="0.3">
      <c r="A1361" s="69"/>
      <c r="D1361" s="82"/>
      <c r="E1361" s="70"/>
      <c r="F1361" s="70"/>
      <c r="G1361" s="71"/>
    </row>
    <row r="1362" spans="1:7" x14ac:dyDescent="0.3">
      <c r="A1362" s="69"/>
      <c r="D1362" s="82"/>
      <c r="E1362" s="70"/>
      <c r="F1362" s="70"/>
      <c r="G1362" s="71"/>
    </row>
    <row r="1363" spans="1:7" x14ac:dyDescent="0.3">
      <c r="A1363" s="69"/>
      <c r="D1363" s="82"/>
      <c r="E1363" s="70"/>
      <c r="F1363" s="70"/>
      <c r="G1363" s="71"/>
    </row>
    <row r="1364" spans="1:7" x14ac:dyDescent="0.3">
      <c r="A1364" s="69"/>
      <c r="D1364" s="82"/>
      <c r="E1364" s="70"/>
      <c r="F1364" s="70"/>
      <c r="G1364" s="71"/>
    </row>
    <row r="1365" spans="1:7" x14ac:dyDescent="0.3">
      <c r="A1365" s="69"/>
      <c r="D1365" s="82"/>
      <c r="E1365" s="70"/>
      <c r="F1365" s="70"/>
      <c r="G1365" s="71"/>
    </row>
    <row r="1366" spans="1:7" x14ac:dyDescent="0.3">
      <c r="A1366" s="69"/>
      <c r="D1366" s="82"/>
      <c r="E1366" s="70"/>
      <c r="F1366" s="70"/>
      <c r="G1366" s="71"/>
    </row>
    <row r="1367" spans="1:7" x14ac:dyDescent="0.3">
      <c r="A1367" s="69"/>
      <c r="D1367" s="82"/>
      <c r="E1367" s="70"/>
      <c r="F1367" s="70"/>
      <c r="G1367" s="71"/>
    </row>
    <row r="1368" spans="1:7" x14ac:dyDescent="0.3">
      <c r="A1368" s="69"/>
      <c r="D1368" s="82"/>
      <c r="E1368" s="70"/>
      <c r="F1368" s="70"/>
      <c r="G1368" s="71"/>
    </row>
    <row r="1369" spans="1:7" x14ac:dyDescent="0.3">
      <c r="A1369" s="69"/>
      <c r="D1369" s="82"/>
      <c r="E1369" s="70"/>
      <c r="F1369" s="70"/>
      <c r="G1369" s="71"/>
    </row>
    <row r="1370" spans="1:7" x14ac:dyDescent="0.3">
      <c r="A1370" s="69"/>
      <c r="D1370" s="82"/>
      <c r="E1370" s="70"/>
      <c r="F1370" s="70"/>
      <c r="G1370" s="71"/>
    </row>
    <row r="1371" spans="1:7" x14ac:dyDescent="0.3">
      <c r="A1371" s="69"/>
      <c r="D1371" s="82"/>
      <c r="E1371" s="70"/>
      <c r="F1371" s="70"/>
      <c r="G1371" s="71"/>
    </row>
    <row r="1372" spans="1:7" x14ac:dyDescent="0.3">
      <c r="A1372" s="69"/>
      <c r="D1372" s="82"/>
      <c r="E1372" s="70"/>
      <c r="F1372" s="70"/>
      <c r="G1372" s="71"/>
    </row>
    <row r="1373" spans="1:7" x14ac:dyDescent="0.3">
      <c r="A1373" s="69"/>
      <c r="D1373" s="82"/>
      <c r="E1373" s="70"/>
      <c r="F1373" s="70"/>
      <c r="G1373" s="71"/>
    </row>
    <row r="1374" spans="1:7" x14ac:dyDescent="0.3">
      <c r="A1374" s="69"/>
      <c r="D1374" s="82"/>
      <c r="E1374" s="70"/>
      <c r="F1374" s="70"/>
      <c r="G1374" s="71"/>
    </row>
    <row r="1375" spans="1:7" x14ac:dyDescent="0.3">
      <c r="A1375" s="69"/>
      <c r="D1375" s="82"/>
      <c r="E1375" s="70"/>
      <c r="F1375" s="70"/>
      <c r="G1375" s="71"/>
    </row>
    <row r="1376" spans="1:7" x14ac:dyDescent="0.3">
      <c r="A1376" s="69"/>
      <c r="D1376" s="82"/>
      <c r="E1376" s="70"/>
      <c r="F1376" s="70"/>
      <c r="G1376" s="71"/>
    </row>
    <row r="1377" spans="1:7" x14ac:dyDescent="0.3">
      <c r="A1377" s="69"/>
      <c r="D1377" s="82"/>
      <c r="E1377" s="70"/>
      <c r="F1377" s="70"/>
      <c r="G1377" s="71"/>
    </row>
    <row r="1378" spans="1:7" x14ac:dyDescent="0.3">
      <c r="A1378" s="69"/>
      <c r="D1378" s="82"/>
      <c r="E1378" s="70"/>
      <c r="F1378" s="70"/>
      <c r="G1378" s="71"/>
    </row>
    <row r="1379" spans="1:7" x14ac:dyDescent="0.3">
      <c r="A1379" s="69"/>
      <c r="D1379" s="82"/>
      <c r="E1379" s="70"/>
      <c r="F1379" s="70"/>
      <c r="G1379" s="71"/>
    </row>
    <row r="1380" spans="1:7" x14ac:dyDescent="0.3">
      <c r="A1380" s="69"/>
      <c r="D1380" s="82"/>
      <c r="E1380" s="70"/>
      <c r="F1380" s="70"/>
      <c r="G1380" s="71"/>
    </row>
    <row r="1381" spans="1:7" x14ac:dyDescent="0.3">
      <c r="A1381" s="69"/>
      <c r="D1381" s="82"/>
      <c r="E1381" s="70"/>
      <c r="F1381" s="70"/>
      <c r="G1381" s="71"/>
    </row>
    <row r="1382" spans="1:7" x14ac:dyDescent="0.3">
      <c r="A1382" s="69"/>
      <c r="D1382" s="82"/>
      <c r="E1382" s="70"/>
      <c r="F1382" s="70"/>
      <c r="G1382" s="71"/>
    </row>
    <row r="1383" spans="1:7" x14ac:dyDescent="0.3">
      <c r="A1383" s="69"/>
      <c r="D1383" s="82"/>
      <c r="E1383" s="70"/>
      <c r="F1383" s="70"/>
      <c r="G1383" s="71"/>
    </row>
    <row r="1384" spans="1:7" x14ac:dyDescent="0.3">
      <c r="A1384" s="69"/>
      <c r="D1384" s="82"/>
      <c r="E1384" s="70"/>
      <c r="F1384" s="70"/>
      <c r="G1384" s="71"/>
    </row>
    <row r="1385" spans="1:7" x14ac:dyDescent="0.3">
      <c r="A1385" s="69"/>
      <c r="D1385" s="82"/>
      <c r="E1385" s="70"/>
      <c r="F1385" s="70"/>
      <c r="G1385" s="71"/>
    </row>
    <row r="1386" spans="1:7" x14ac:dyDescent="0.3">
      <c r="A1386" s="69"/>
      <c r="D1386" s="82"/>
      <c r="E1386" s="70"/>
      <c r="F1386" s="70"/>
      <c r="G1386" s="71"/>
    </row>
    <row r="1387" spans="1:7" x14ac:dyDescent="0.3">
      <c r="A1387" s="69"/>
      <c r="D1387" s="82"/>
      <c r="E1387" s="70"/>
      <c r="F1387" s="70"/>
      <c r="G1387" s="71"/>
    </row>
    <row r="1388" spans="1:7" x14ac:dyDescent="0.3">
      <c r="A1388" s="69"/>
      <c r="D1388" s="82"/>
      <c r="E1388" s="70"/>
      <c r="F1388" s="70"/>
      <c r="G1388" s="71"/>
    </row>
    <row r="1389" spans="1:7" x14ac:dyDescent="0.3">
      <c r="A1389" s="69"/>
      <c r="D1389" s="82"/>
      <c r="E1389" s="70"/>
      <c r="F1389" s="70"/>
      <c r="G1389" s="71"/>
    </row>
    <row r="1390" spans="1:7" x14ac:dyDescent="0.3">
      <c r="A1390" s="69"/>
      <c r="D1390" s="82"/>
      <c r="E1390" s="70"/>
      <c r="F1390" s="70"/>
      <c r="G1390" s="71"/>
    </row>
    <row r="1391" spans="1:7" x14ac:dyDescent="0.3">
      <c r="A1391" s="69"/>
      <c r="D1391" s="82"/>
      <c r="E1391" s="70"/>
      <c r="F1391" s="70"/>
      <c r="G1391" s="71"/>
    </row>
    <row r="1392" spans="1:7" x14ac:dyDescent="0.3">
      <c r="A1392" s="69"/>
      <c r="D1392" s="82"/>
      <c r="E1392" s="70"/>
      <c r="F1392" s="70"/>
      <c r="G1392" s="71"/>
    </row>
    <row r="1393" spans="1:7" x14ac:dyDescent="0.3">
      <c r="A1393" s="69"/>
      <c r="D1393" s="82"/>
      <c r="E1393" s="70"/>
      <c r="F1393" s="70"/>
      <c r="G1393" s="71"/>
    </row>
    <row r="1394" spans="1:7" x14ac:dyDescent="0.3">
      <c r="A1394" s="69"/>
      <c r="D1394" s="82"/>
      <c r="E1394" s="70"/>
      <c r="F1394" s="70"/>
      <c r="G1394" s="71"/>
    </row>
    <row r="1395" spans="1:7" x14ac:dyDescent="0.3">
      <c r="A1395" s="69"/>
      <c r="D1395" s="82"/>
      <c r="E1395" s="70"/>
      <c r="F1395" s="70"/>
      <c r="G1395" s="71"/>
    </row>
    <row r="1396" spans="1:7" x14ac:dyDescent="0.3">
      <c r="A1396" s="69"/>
      <c r="D1396" s="82"/>
      <c r="E1396" s="70"/>
      <c r="F1396" s="70"/>
      <c r="G1396" s="71"/>
    </row>
    <row r="1397" spans="1:7" x14ac:dyDescent="0.3">
      <c r="A1397" s="69"/>
      <c r="D1397" s="82"/>
      <c r="E1397" s="70"/>
      <c r="F1397" s="70"/>
      <c r="G1397" s="71"/>
    </row>
    <row r="1398" spans="1:7" x14ac:dyDescent="0.3">
      <c r="A1398" s="69"/>
      <c r="D1398" s="82"/>
      <c r="E1398" s="70"/>
      <c r="F1398" s="70"/>
      <c r="G1398" s="71"/>
    </row>
    <row r="1399" spans="1:7" x14ac:dyDescent="0.3">
      <c r="A1399" s="69"/>
      <c r="D1399" s="82"/>
      <c r="E1399" s="70"/>
      <c r="F1399" s="70"/>
      <c r="G1399" s="71"/>
    </row>
    <row r="1400" spans="1:7" x14ac:dyDescent="0.3">
      <c r="A1400" s="69"/>
      <c r="D1400" s="82"/>
      <c r="E1400" s="70"/>
      <c r="F1400" s="70"/>
      <c r="G1400" s="71"/>
    </row>
    <row r="1401" spans="1:7" x14ac:dyDescent="0.3">
      <c r="A1401" s="69"/>
      <c r="D1401" s="82"/>
      <c r="E1401" s="70"/>
      <c r="F1401" s="70"/>
      <c r="G1401" s="71"/>
    </row>
    <row r="1402" spans="1:7" x14ac:dyDescent="0.3">
      <c r="A1402" s="69"/>
      <c r="D1402" s="82"/>
      <c r="E1402" s="70"/>
      <c r="F1402" s="70"/>
      <c r="G1402" s="71"/>
    </row>
    <row r="1403" spans="1:7" x14ac:dyDescent="0.3">
      <c r="A1403" s="69"/>
      <c r="D1403" s="82"/>
      <c r="E1403" s="70"/>
      <c r="F1403" s="70"/>
      <c r="G1403" s="71"/>
    </row>
    <row r="1404" spans="1:7" x14ac:dyDescent="0.3">
      <c r="A1404" s="69"/>
      <c r="D1404" s="82"/>
      <c r="E1404" s="70"/>
      <c r="F1404" s="70"/>
      <c r="G1404" s="71"/>
    </row>
    <row r="1405" spans="1:7" x14ac:dyDescent="0.3">
      <c r="A1405" s="69"/>
      <c r="D1405" s="82"/>
      <c r="E1405" s="70"/>
      <c r="F1405" s="70"/>
      <c r="G1405" s="71"/>
    </row>
    <row r="1406" spans="1:7" ht="15.75" customHeight="1" x14ac:dyDescent="0.3">
      <c r="A1406" s="69"/>
      <c r="D1406" s="82"/>
      <c r="E1406" s="70"/>
      <c r="F1406" s="70"/>
      <c r="G1406" s="71"/>
    </row>
    <row r="1407" spans="1:7" ht="15.75" customHeight="1" x14ac:dyDescent="0.3">
      <c r="A1407" s="69"/>
      <c r="D1407" s="82"/>
      <c r="E1407" s="70"/>
      <c r="F1407" s="70"/>
      <c r="G1407" s="71"/>
    </row>
    <row r="1408" spans="1:7" ht="15.75" customHeight="1" x14ac:dyDescent="0.3">
      <c r="A1408" s="69"/>
      <c r="D1408" s="82"/>
      <c r="E1408" s="70"/>
      <c r="F1408" s="70"/>
      <c r="G1408" s="71"/>
    </row>
    <row r="1409" spans="1:7" ht="15.75" customHeight="1" x14ac:dyDescent="0.3">
      <c r="A1409" s="69"/>
      <c r="D1409" s="82"/>
      <c r="E1409" s="70"/>
      <c r="F1409" s="70"/>
      <c r="G1409" s="71"/>
    </row>
    <row r="1410" spans="1:7" ht="15.75" customHeight="1" x14ac:dyDescent="0.3">
      <c r="A1410" s="69"/>
      <c r="D1410" s="82"/>
      <c r="E1410" s="70"/>
      <c r="F1410" s="70"/>
      <c r="G1410" s="71"/>
    </row>
    <row r="1411" spans="1:7" ht="15.75" customHeight="1" x14ac:dyDescent="0.3">
      <c r="A1411" s="69"/>
      <c r="D1411" s="82"/>
      <c r="E1411" s="70"/>
      <c r="F1411" s="70"/>
      <c r="G1411" s="71"/>
    </row>
    <row r="1412" spans="1:7" ht="15.75" customHeight="1" x14ac:dyDescent="0.3">
      <c r="A1412" s="69"/>
      <c r="D1412" s="82"/>
      <c r="E1412" s="70"/>
      <c r="F1412" s="70"/>
      <c r="G1412" s="71"/>
    </row>
    <row r="1413" spans="1:7" ht="15.75" customHeight="1" x14ac:dyDescent="0.3">
      <c r="A1413" s="69"/>
      <c r="D1413" s="82"/>
      <c r="E1413" s="70"/>
      <c r="F1413" s="70"/>
      <c r="G1413" s="71"/>
    </row>
    <row r="1414" spans="1:7" ht="15.75" customHeight="1" x14ac:dyDescent="0.3">
      <c r="A1414" s="69"/>
      <c r="D1414" s="82"/>
      <c r="E1414" s="70"/>
      <c r="F1414" s="70"/>
      <c r="G1414" s="71"/>
    </row>
    <row r="1415" spans="1:7" ht="15.75" customHeight="1" x14ac:dyDescent="0.3">
      <c r="A1415" s="69"/>
      <c r="D1415" s="82"/>
      <c r="E1415" s="70"/>
      <c r="F1415" s="70"/>
      <c r="G1415" s="71"/>
    </row>
    <row r="1416" spans="1:7" ht="15.75" customHeight="1" x14ac:dyDescent="0.3">
      <c r="A1416" s="69"/>
      <c r="D1416" s="82"/>
      <c r="E1416" s="70"/>
      <c r="F1416" s="70"/>
      <c r="G1416" s="71"/>
    </row>
    <row r="1417" spans="1:7" ht="15.75" customHeight="1" x14ac:dyDescent="0.3">
      <c r="A1417" s="69"/>
      <c r="D1417" s="82"/>
      <c r="E1417" s="70"/>
      <c r="F1417" s="70"/>
      <c r="G1417" s="71"/>
    </row>
    <row r="1418" spans="1:7" ht="15.75" customHeight="1" x14ac:dyDescent="0.3">
      <c r="A1418" s="69"/>
      <c r="D1418" s="82"/>
      <c r="E1418" s="70"/>
      <c r="F1418" s="70"/>
      <c r="G1418" s="71"/>
    </row>
    <row r="1419" spans="1:7" ht="15.75" customHeight="1" x14ac:dyDescent="0.3">
      <c r="A1419" s="69"/>
      <c r="D1419" s="82"/>
      <c r="E1419" s="70"/>
      <c r="F1419" s="70"/>
      <c r="G1419" s="71"/>
    </row>
    <row r="1420" spans="1:7" ht="15.75" customHeight="1" x14ac:dyDescent="0.3">
      <c r="A1420" s="69"/>
      <c r="D1420" s="82"/>
      <c r="E1420" s="70"/>
      <c r="F1420" s="70"/>
      <c r="G1420" s="71"/>
    </row>
    <row r="1421" spans="1:7" ht="15.75" customHeight="1" x14ac:dyDescent="0.3">
      <c r="A1421" s="69"/>
      <c r="D1421" s="82"/>
      <c r="E1421" s="70"/>
      <c r="F1421" s="70"/>
      <c r="G1421" s="71"/>
    </row>
    <row r="1422" spans="1:7" ht="15.75" customHeight="1" x14ac:dyDescent="0.3">
      <c r="A1422" s="69"/>
      <c r="D1422" s="82"/>
      <c r="E1422" s="70"/>
      <c r="F1422" s="70"/>
      <c r="G1422" s="71"/>
    </row>
    <row r="1423" spans="1:7" ht="15.75" customHeight="1" x14ac:dyDescent="0.3">
      <c r="A1423" s="69"/>
      <c r="D1423" s="82"/>
      <c r="E1423" s="70"/>
      <c r="F1423" s="70"/>
      <c r="G1423" s="71"/>
    </row>
    <row r="1424" spans="1:7" ht="15.75" customHeight="1" x14ac:dyDescent="0.3">
      <c r="A1424" s="69"/>
      <c r="D1424" s="82"/>
      <c r="E1424" s="70"/>
      <c r="F1424" s="70"/>
      <c r="G1424" s="71"/>
    </row>
    <row r="1425" spans="1:7" ht="15.75" customHeight="1" x14ac:dyDescent="0.3">
      <c r="A1425" s="69"/>
      <c r="D1425" s="82"/>
      <c r="E1425" s="70"/>
      <c r="F1425" s="70"/>
      <c r="G1425" s="71"/>
    </row>
    <row r="1426" spans="1:7" ht="15.75" customHeight="1" x14ac:dyDescent="0.3">
      <c r="A1426" s="69"/>
      <c r="D1426" s="82"/>
      <c r="E1426" s="70"/>
      <c r="F1426" s="70"/>
      <c r="G1426" s="71"/>
    </row>
    <row r="1427" spans="1:7" ht="15.75" customHeight="1" x14ac:dyDescent="0.3">
      <c r="A1427" s="69"/>
      <c r="D1427" s="82"/>
      <c r="E1427" s="70"/>
      <c r="F1427" s="70"/>
      <c r="G1427" s="71"/>
    </row>
    <row r="1428" spans="1:7" ht="15.75" customHeight="1" x14ac:dyDescent="0.3">
      <c r="A1428" s="69"/>
      <c r="D1428" s="82"/>
      <c r="E1428" s="70"/>
      <c r="F1428" s="70"/>
      <c r="G1428" s="71"/>
    </row>
    <row r="1429" spans="1:7" ht="15.75" customHeight="1" x14ac:dyDescent="0.3">
      <c r="A1429" s="69"/>
      <c r="D1429" s="82"/>
      <c r="E1429" s="70"/>
      <c r="F1429" s="70"/>
      <c r="G1429" s="71"/>
    </row>
    <row r="1430" spans="1:7" ht="15.75" customHeight="1" x14ac:dyDescent="0.3">
      <c r="A1430" s="69"/>
      <c r="D1430" s="82"/>
      <c r="E1430" s="70"/>
      <c r="F1430" s="70"/>
      <c r="G1430" s="71"/>
    </row>
    <row r="1431" spans="1:7" ht="15.75" customHeight="1" x14ac:dyDescent="0.3"/>
  </sheetData>
  <mergeCells count="22">
    <mergeCell ref="A563:F563"/>
    <mergeCell ref="B528:F528"/>
    <mergeCell ref="B534:F534"/>
    <mergeCell ref="B554:F554"/>
    <mergeCell ref="A555:F555"/>
    <mergeCell ref="A556:F556"/>
    <mergeCell ref="A557:F557"/>
    <mergeCell ref="A558:F558"/>
    <mergeCell ref="A559:F559"/>
    <mergeCell ref="A560:F560"/>
    <mergeCell ref="A561:F561"/>
    <mergeCell ref="A562:F562"/>
    <mergeCell ref="B9:D9"/>
    <mergeCell ref="B13:D13"/>
    <mergeCell ref="B15:F15"/>
    <mergeCell ref="B17:C17"/>
    <mergeCell ref="A498:D498"/>
    <mergeCell ref="A1:G1"/>
    <mergeCell ref="A2:G2"/>
    <mergeCell ref="A3:G3"/>
    <mergeCell ref="A4:G4"/>
    <mergeCell ref="A5:G5"/>
  </mergeCells>
  <phoneticPr fontId="33" type="noConversion"/>
  <printOptions horizontalCentered="1"/>
  <pageMargins left="0.31496062992125984" right="0.31496062992125984" top="0.59055118110236227" bottom="0.31496062992125984" header="0.31496062992125984" footer="0.31496062992125984"/>
  <pageSetup scale="60" fitToWidth="25" fitToHeight="3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ROSA BLANCA</vt:lpstr>
      <vt:lpstr>'ROSA BLANCA'!Área_de_impresión</vt:lpstr>
      <vt:lpstr>'ROSA BLANCA'!Títulos_a_imprimir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SMAL</dc:creator>
  <cp:lastModifiedBy>Xenia Rivera</cp:lastModifiedBy>
  <cp:lastPrinted>2024-11-05T04:29:48Z</cp:lastPrinted>
  <dcterms:created xsi:type="dcterms:W3CDTF">2024-11-01T08:14:56Z</dcterms:created>
  <dcterms:modified xsi:type="dcterms:W3CDTF">2024-11-21T15:55:36Z</dcterms:modified>
</cp:coreProperties>
</file>