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xrivera\Documents\PACK 5\PRESUPUESTOS SEPARADOS\SAN JACINTO\"/>
    </mc:Choice>
  </mc:AlternateContent>
  <xr:revisionPtr revIDLastSave="0" documentId="13_ncr:1_{2C90A9DC-B07F-433B-9EB2-7E7C00D0552C}" xr6:coauthVersionLast="47" xr6:coauthVersionMax="47" xr10:uidLastSave="{00000000-0000-0000-0000-000000000000}"/>
  <bookViews>
    <workbookView xWindow="-108" yWindow="-108" windowWidth="23256" windowHeight="13896" xr2:uid="{FE9F79EE-F673-4D5E-AC58-BB2D85498756}"/>
  </bookViews>
  <sheets>
    <sheet name="SAN JACINTO" sheetId="5" r:id="rId1"/>
  </sheets>
  <definedNames>
    <definedName name="_xlnm._FilterDatabase" localSheetId="0" hidden="1">'SAN JACINTO'!$A$6:$G$6</definedName>
    <definedName name="_xlnm.Print_Area" localSheetId="0">'SAN JACINTO'!$A$1:$G$333</definedName>
    <definedName name="_xlnm.Print_Titles" localSheetId="0">'SAN JACINTO'!$6:$6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6" i="5" l="1"/>
  <c r="D183" i="5"/>
  <c r="D177" i="5"/>
  <c r="D175" i="5"/>
  <c r="D170" i="5"/>
  <c r="D168" i="5"/>
  <c r="D166" i="5"/>
  <c r="D165" i="5"/>
  <c r="D164" i="5"/>
  <c r="D159" i="5"/>
  <c r="D158" i="5"/>
  <c r="D157" i="5"/>
  <c r="D120" i="5"/>
  <c r="D115" i="5"/>
  <c r="D106" i="5"/>
  <c r="D36" i="5"/>
  <c r="D29" i="5"/>
  <c r="D26" i="5"/>
</calcChain>
</file>

<file path=xl/sharedStrings.xml><?xml version="1.0" encoding="utf-8"?>
<sst xmlns="http://schemas.openxmlformats.org/spreadsheetml/2006/main" count="817" uniqueCount="516">
  <si>
    <t>MINISTERIO DE EDUCACIÓN CIENCIA Y TECNOLOGÍA</t>
  </si>
  <si>
    <t>No.</t>
  </si>
  <si>
    <t xml:space="preserve">DESCRIPCIÓN / PARTIDA </t>
  </si>
  <si>
    <t>UNIDAD</t>
  </si>
  <si>
    <t>CANTIDAD</t>
  </si>
  <si>
    <t>PRECIO UNITARIO</t>
  </si>
  <si>
    <t xml:space="preserve"> SUB-TOTAL </t>
  </si>
  <si>
    <t xml:space="preserve"> TOTAL PARTIDA </t>
  </si>
  <si>
    <t>OBRAS PRELIMINARES</t>
  </si>
  <si>
    <t>DEMOLICIONES, DESMONTAJES Y DESALOJOS</t>
  </si>
  <si>
    <t>1.1.1</t>
  </si>
  <si>
    <t>2 AULAS DE PARVULARIA, BODEGAS Y SERVICIOS SANITARIOS</t>
  </si>
  <si>
    <t>1.1.1.1</t>
  </si>
  <si>
    <t>m²</t>
  </si>
  <si>
    <t>1.1.1.2</t>
  </si>
  <si>
    <t xml:space="preserve">Demolición de muebles de concreto con lavatrastos en interior de Aulas, L=2.65 m,ancho 0.60 m, h=0.80 cm, incluye desalojo </t>
  </si>
  <si>
    <t>u</t>
  </si>
  <si>
    <t>1.1.1.3</t>
  </si>
  <si>
    <t>Demolicion de paredes de ladrillo de barro hecho a máquina,  para ampliar ventanería en Aulas, abrir huecos de puertas, incluye desalojo de ripio.</t>
  </si>
  <si>
    <t>1.1.1.4</t>
  </si>
  <si>
    <t xml:space="preserve">TERRACERÍA </t>
  </si>
  <si>
    <t>1.2.1</t>
  </si>
  <si>
    <t xml:space="preserve">CORTE Y DESALOJO </t>
  </si>
  <si>
    <t>1.2.1.1</t>
  </si>
  <si>
    <t xml:space="preserve">Corte de terreno </t>
  </si>
  <si>
    <t>m3</t>
  </si>
  <si>
    <t>1.2.1.2</t>
  </si>
  <si>
    <t xml:space="preserve">Relleno compactado, con material selecto </t>
  </si>
  <si>
    <t>1.2.1.3</t>
  </si>
  <si>
    <t>Desalojo de material sobrante, acarreo interno</t>
  </si>
  <si>
    <t>INTERVENCION EN VEGETACION EXISTENTE</t>
  </si>
  <si>
    <t>Tala y remoción de árbol, incluye: (tala, destronconado y desraizado).</t>
  </si>
  <si>
    <r>
      <rPr>
        <b/>
        <sz val="10"/>
        <color rgb="FF000000"/>
        <rFont val="Arial"/>
        <family val="2"/>
      </rPr>
      <t>NOTAS:</t>
    </r>
    <r>
      <rPr>
        <sz val="10"/>
        <color rgb="FF000000"/>
        <rFont val="Arial"/>
        <family val="2"/>
      </rPr>
      <t xml:space="preserve">
-Las áreas a demoler se indican en plano de demoliciones, se deberá hacer el desalojo del material excedente a un lugar autorizado por la Municipalidad, incluye el permiso de demolición, transporte y mano de obra.
-En caso de identificar cubiertas de techo de asbesto cemento, implementar las medidas de mitigación descritas en la actividad Generación de desechos peligrosos en la obra, del presupuesto del PGAS Específico del proyecto. El costo de las obras preliminars y provisionales, tal como se indica en las Especificaciones Técnicas del presente proyecto, deben de ser incluidas en los costos indirectos.
-Todo material producto de desmontajes realizados  que hayan sido declarados recuperables por la Supervisión y que se encuentre en buenas condiciones para reusos, se entregará inventariado y con acta al Director del Centro Educativo según se establece en las Especificaciones Técnicas, en la SECCION 1: OBRAS PRELIMINARES, en el ítem 1.6 DESMONTAJES.
-Todas las excavaciones y cortes que formen parte del  Listado de Actividades, deberán incluir el desalojo de material sobrante, en lugares autorizados.</t>
    </r>
  </si>
  <si>
    <t xml:space="preserve">REHABILITACIÓN </t>
  </si>
  <si>
    <t xml:space="preserve">REHABILITACIÓN DE 2 AULAS </t>
  </si>
  <si>
    <t>CUBIERTA DE TECHOS</t>
  </si>
  <si>
    <t>2.1.1</t>
  </si>
  <si>
    <t>Cubierta de techo insulado de 2",que incluye: 
-Lámina superior calibre 24 y lámina inferior calibre 26, ambas caras prepintadas en color blanco.
-Capote de lámina de aluminio, zinc y silicio, calibre 26,
-Aplicación de impermeabilizante de la mejor calidad en cada tornillo instalado en estructura de techo.
-Botagua de techo de Lamina de Zinc aluminio calibre 24
-Hechura de cepos en ambas caras, tornillería. 
Las dimensiones de la cubierta de techo son tomadas en proyeccion horizontal para efectos de pago.</t>
  </si>
  <si>
    <t>ESTRUCTURA METÁLICA</t>
  </si>
  <si>
    <t>2.1.2</t>
  </si>
  <si>
    <t>Suministro e instalación de vigas macomber VM-1, con zig zag de tubo estructural de 2"x2"x1/8" y UVM-1, unión de tubo de 4" cédula 40, incluye placas, soldaduras, etc. según detalle con acabado de 2 manos de anticorrosivo de color diferente y 2 manos de esmalte color blanco porcelana</t>
  </si>
  <si>
    <t>m</t>
  </si>
  <si>
    <t>2.1.3</t>
  </si>
  <si>
    <t>Suministro e instalación de polines tipo P-1, tubo estructural de 2"x2"x1/8", con acabado de 2 manos de anticorrosivo de color diferente y 2 manos de esmalte color blanco porcelana</t>
  </si>
  <si>
    <t>2.1.4</t>
  </si>
  <si>
    <t>Suministro e instalación de canales de aguas lluvias de lámina galvanizada lisa calibre 24, soldado y remachado, ganchos escondidos de pletina de 1” x 1/8” a cada 0.45m, acabado final interior y exterior dos manos de anticorrosivo especial para galvanizado y dos manos de pintura esmalte color a definir en exterior.</t>
  </si>
  <si>
    <t>2.1.5</t>
  </si>
  <si>
    <t>Bajadas de aguas lluvias con tubería PVC Ø4", 125 PSI. Sujetados con abrazaderas con pletina de 1/8"x1", fijados con tornillo goloso de 2"x10 y anclas plásticas. Incluye accesorios y tubería subterránea a cajas de aguas lluvias.</t>
  </si>
  <si>
    <t xml:space="preserve">ACABADOS      </t>
  </si>
  <si>
    <t>2.1.6</t>
  </si>
  <si>
    <t>Repello  de superficies verticales hasta e=2 cm y afinado hasta e=2 mm, ambos con mezcla prefabricada . Incluye limpieza, remoción de pintura y escarificado de paredes existentes.</t>
  </si>
  <si>
    <t>2.1.7</t>
  </si>
  <si>
    <t>Suministro y Aplicación de 2 manos de pintura  látex acrílica lavable de la mejor calidad, acabado uniforme, color a definir según manual MI NUEVA ESCUELA, incluye limpieza y preparación de pared con base, en exteriores</t>
  </si>
  <si>
    <t>2.1.8</t>
  </si>
  <si>
    <t>Suministro y Aplicación de 2 manos con pintura de aceite h=1.40 y 2 manos de pintura  látex acrílica lavable desde 1.40 hasta altura de cielo falso, de la mejor calidad, acabado uniforme, color a definir según manual MI NUEVA ESCUELA, incluye limpieza y preparación de pared con base,  en interiores.</t>
  </si>
  <si>
    <t>2.1.9</t>
  </si>
  <si>
    <t>Suministro e Instalación de piso tipo porcelanato de alto tráfico de 60x60 cm color a escoger. Pegamento especial para porcelanato, incluye zócalo de 10x60 del mismo color.</t>
  </si>
  <si>
    <t>PUERTAS Y VENTANAS</t>
  </si>
  <si>
    <t>2.1.10</t>
  </si>
  <si>
    <t xml:space="preserve">Suministro e Instalación de Puerta P-1 (2.10 m x 1.0 m)  abatible de una hoja, con doble visor,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antirrosiva en colores diferentes
-Acabado en forro con 2 manos de anticorrosivo y 2 de esmalte color gris meteoro, aplicado con soplete.
-Según detalle anexo
</t>
  </si>
  <si>
    <t>2.1.11</t>
  </si>
  <si>
    <t xml:space="preserve">Suministro e Instalación de Puerta P-2 (2.10 m x 1.0 m)  abatible de una hoja,sin visor,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</si>
  <si>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2.1.12</t>
  </si>
  <si>
    <t xml:space="preserve">Suministro e Instalación de Puerta P-3 (1.5 m x 0.75m) abatible de melamina sw 3/4", con angular de aluminio tipo pesado de  1 1/4"x1 1/4", instalada a 20 cm. de N.P.T, </t>
  </si>
  <si>
    <t>m2</t>
  </si>
  <si>
    <t xml:space="preserve">MOBILIARIO </t>
  </si>
  <si>
    <t>2.1.1.14</t>
  </si>
  <si>
    <t xml:space="preserve">Percheros de pared con repisa </t>
  </si>
  <si>
    <t>2.1.1.15</t>
  </si>
  <si>
    <t xml:space="preserve">Graderios modulares para nicho bajo
</t>
  </si>
  <si>
    <t>2.1.1.16</t>
  </si>
  <si>
    <t xml:space="preserve">Mueble de almacenamiento para nicho bajo
</t>
  </si>
  <si>
    <t>2.1.1.17</t>
  </si>
  <si>
    <t xml:space="preserve">Mueble tipo librera para nicho con escritorio abatible
</t>
  </si>
  <si>
    <t>2.1.1.18</t>
  </si>
  <si>
    <t xml:space="preserve">Mueble tipo librera para nicho alto
</t>
  </si>
  <si>
    <t>2.1.1.19</t>
  </si>
  <si>
    <t xml:space="preserve">Dispensador de alcohol gel
</t>
  </si>
  <si>
    <t>INSTALACIONES ELECTRICAS</t>
  </si>
  <si>
    <t>LUCES, TOMAS Y VENTILADORES</t>
  </si>
  <si>
    <t>2.1.1.20</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</si>
  <si>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</si>
  <si>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2.1.1.21</t>
  </si>
  <si>
    <t>Luminaria tipo apliqué ovalado (tortuga) con bombillo LED de 12w, luz de día, con acabado blanco, para montaje superficial en pasillos y sanitarios. incluye caja octogonal tipo pesada UL, cableado y canalizacion con tuberia EMT con sus accesorios.</t>
  </si>
  <si>
    <t>2.1.1.23</t>
  </si>
  <si>
    <t>Luminaria de emergencia led de 2x3 W, luz de día, para montaje superficial en pared. incluye caja octogonal tipo pesada UL, cableado y canalización con tubería EMT y sus accesorios.</t>
  </si>
  <si>
    <t>2.1.1.24</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</si>
  <si>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</si>
  <si>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2.1.1.25</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</si>
  <si>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</si>
  <si>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</si>
  <si>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CONSTRUCCION</t>
  </si>
  <si>
    <t>3.1.1</t>
  </si>
  <si>
    <t>TERRACERIA</t>
  </si>
  <si>
    <t>3.1.2</t>
  </si>
  <si>
    <t xml:space="preserve">CONCRETO </t>
  </si>
  <si>
    <t>Solera de fundación (SF-1) 45 cm x 25 cm, f´c= 210 kg/cm2, refuerzo 4#4+2#3, estribos #2 @15 cm.</t>
  </si>
  <si>
    <t>Pedestales para columnas metálicas (PD-A) 40 cm x 40 cmx60  cm, f´c= 210 kg/cm2, refuerzo8#5, estribos #2 @15 cm.</t>
  </si>
  <si>
    <t xml:space="preserve">Concreto de f'c=180 kg/cm² de e=0.07 m, refuerzo electromalla 6"x6", calibre 9/9, para base de enchape de piso de porcelanato </t>
  </si>
  <si>
    <t>PAREDES</t>
  </si>
  <si>
    <t>MOBILIARIO</t>
  </si>
  <si>
    <t>Luminaria tipo receptáculo de baquelita con bombillo LED de 12w, luz de día, blanco, para montaje superficial. incluye caja octogonal tipo pesada UL, cableado y canalizacion con tuberia EMT y sus accesorios.</t>
  </si>
  <si>
    <t>3.2.1</t>
  </si>
  <si>
    <t>3.2.2</t>
  </si>
  <si>
    <t>m³</t>
  </si>
  <si>
    <t>3.2.3</t>
  </si>
  <si>
    <t>3.2.4</t>
  </si>
  <si>
    <t>3.2.5</t>
  </si>
  <si>
    <t>3.2.6</t>
  </si>
  <si>
    <t>3.2.7</t>
  </si>
  <si>
    <t>3.2.8</t>
  </si>
  <si>
    <t>3.2.10</t>
  </si>
  <si>
    <t>3.2.11</t>
  </si>
  <si>
    <t>3.2.12</t>
  </si>
  <si>
    <t>3.2.13</t>
  </si>
  <si>
    <t>3.2.14</t>
  </si>
  <si>
    <t>3.2.15</t>
  </si>
  <si>
    <t>c/u</t>
  </si>
  <si>
    <t>3.2.16</t>
  </si>
  <si>
    <t>3.2.17</t>
  </si>
  <si>
    <t>3.2.18</t>
  </si>
  <si>
    <t>3.2.19</t>
  </si>
  <si>
    <t>3.2.20</t>
  </si>
  <si>
    <t>3.2.21</t>
  </si>
  <si>
    <t>3.2.22</t>
  </si>
  <si>
    <t>3.2.23</t>
  </si>
  <si>
    <t>3.2.24</t>
  </si>
  <si>
    <t>3.2.25</t>
  </si>
  <si>
    <t>INSTALACIONES ELÉCTRICAS</t>
  </si>
  <si>
    <t>sg</t>
  </si>
  <si>
    <t>Suministro e instalación de tablero eléctrico de distribución  de 16 espacios (ST-) 120/240V, 4 hilos, 125amp. monofásico de empotrar con sus  ramales térmicos  incluye: protecciones térmicas para  circuitos ramales.</t>
  </si>
  <si>
    <t>TRAZO</t>
  </si>
  <si>
    <t>Trazo por unidad de área</t>
  </si>
  <si>
    <t>Excavación a mano hasta 1.00 m ( Material semiduro) en Fundaciones</t>
  </si>
  <si>
    <r>
      <t>m</t>
    </r>
    <r>
      <rPr>
        <vertAlign val="superscript"/>
        <sz val="10"/>
        <rFont val="Arial"/>
        <family val="2"/>
      </rPr>
      <t>3</t>
    </r>
  </si>
  <si>
    <t>Relleno compactado con Material Areno limoso libre de materia orgánica en Fundaciones</t>
  </si>
  <si>
    <t>Relleno compactado con Suelo-Cemento en fundaciones</t>
  </si>
  <si>
    <t>CONCRETOS</t>
  </si>
  <si>
    <t>Pared de Bloque de Concreto 15X20X40 CM. RV N°4@0.40M, RH N°2@0.40. Incluye solera intermedia, solera de coronamiento y esquineros. Según detalle en planos.</t>
  </si>
  <si>
    <t xml:space="preserve">CUBIERTA DE TECHO </t>
  </si>
  <si>
    <t>Suministro e instalación de bajadas de aguas lluvias con tubería PVC Ø 4", 125 PSI. Sujetados con cinchos de pletina de 1/8"x1", fijados con tornillo goloso de 2"x10 y anclas plásticas. Incluye accesorios.</t>
  </si>
  <si>
    <t>ESTRUCTURAS METÁLICAS</t>
  </si>
  <si>
    <t xml:space="preserve">ACABADOS </t>
  </si>
  <si>
    <t>M²</t>
  </si>
  <si>
    <t>Suministro y aplicación de pintura de aceite de primera calidad, para interiores, altura 1.40 m, acabado mate, y aplicación de pintura de agua acrílica lavable de primera calidad, acabado mate,  para interiores parte superior y para exteriores. Suministro y aplicación de 2 manos de pintura base látex acrílico uniforme de la mejor calidad, color a definir, incluye limpieza y preparación de pared con base.</t>
  </si>
  <si>
    <t>VENTANAS Y PUERTAS</t>
  </si>
  <si>
    <t>Ventana corrediza, perfilería de aluminio tipo pesado, anodizado natural y vidrio laminado claro de 6 mm, que incluye:
-Desmontaje de ventana y defensa existente
-Hechura de cuadrado afinado y pintado, -Resanes y pintura
-Sello en contorno exterior e interior entre perfil y pared, con sellador elastomérico tipo silicon pintable.</t>
  </si>
  <si>
    <t xml:space="preserve">PISOS </t>
  </si>
  <si>
    <t>Suministro e instalacion de zócalo sanitario (curva sanitaria) de pvc color blanco.</t>
  </si>
  <si>
    <t>SISTEMAS ELÉCTRICOS E ILUMINACIÓN</t>
  </si>
  <si>
    <t>LUCES Y TOMAS</t>
  </si>
  <si>
    <t>ARTEFACTOS SANITARIOS</t>
  </si>
  <si>
    <t>Suministro e instalación de lavamanos de pedestal, de un agujero, loza vitrificada, cero absorción a la humedad, incluye grifo y accesorios de instalación.</t>
  </si>
  <si>
    <t>Suministro e instalación de Válvula check 3/4", incluye caja de ladrillo de obra, repellada afinada y pintada según detalle.</t>
  </si>
  <si>
    <t/>
  </si>
  <si>
    <t xml:space="preserve">Construcción de piso de concreto 180 kg/cm2, Electromalla 6x6 CAL 9/9, E=7 cm. </t>
  </si>
  <si>
    <t>MOBILIARIO Y EQUIPAMIENTO</t>
  </si>
  <si>
    <t>Suministro e instalación de fregadero de empotrar de 2 pocetas con escurridero en acero inoxidable, incluye 1 grifo cuello de ganso de 15'' y accesorios de instalación. (Incluye desmontaje del existente).</t>
  </si>
  <si>
    <t>Mueble de madera para cocina (bajo losa de concreto), que incluye segun planos:
-División de madera de cedro contrachapada de 3/4" lijada, sellada y barnizada
(barniz semibrillante)
-Puerta de madera contrachapada de 3/4" lijada, sellada y barnizada, barniz semibrillante
-Entrepaño de madera contrachapada de cedro de 3/4" con estructura madera de cedro de 1" x 11/4"</t>
  </si>
  <si>
    <t>Dispensador de jabón liquido</t>
  </si>
  <si>
    <t xml:space="preserve">Interceptor de grasa con canastilla para sedimentos sólidos de 45 L/min y 18 kg de capacidad. Conexión para tubo de 2" para roscar. Puede colocarse de manera expuesta o soterrada.
</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</si>
  <si>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-Extractor de 1,295 CFM, 0.85" CA, 1/2 HP, 120-1-60.                                                                                                          </t>
  </si>
  <si>
    <t>Suministro e instalación de inodoro de porcelana, alto desempeño, taza tipo elongada doble descarga 4/6 lpf, incluye tubo de abasto flexible y válvula de control y sus accesorios, asiento y tapadera</t>
  </si>
  <si>
    <t>Construcción de pila y 2 lavaderos plásticas</t>
  </si>
  <si>
    <t>Construcción de poceta para lavar trapeadores enchapada de azulejo de 0.20x0.30 mts. (Ver detalle en planos)</t>
  </si>
  <si>
    <t>Suministro e instalación de lavamanos de pedestal, de un agujero, losa vitrificada, cero absorción a la humedad, incluye grifo y accesorios de instalación. Debe quedar en buenas condiciones de funcionamiento.</t>
  </si>
  <si>
    <t>Barras de acero inoxidable de 18 y 36"x1¼" para apoyo de personas con discapacidad</t>
  </si>
  <si>
    <t>SISTEMA HIDRÁULICO</t>
  </si>
  <si>
    <t>OBRAS DE TERRACERIA.</t>
  </si>
  <si>
    <t xml:space="preserve">Trazo por unidad de área </t>
  </si>
  <si>
    <t xml:space="preserve">Excavacion a mano hasta 1.50 m (mat.semi duro) </t>
  </si>
  <si>
    <r>
      <t>m</t>
    </r>
    <r>
      <rPr>
        <sz val="10"/>
        <rFont val="Calibri"/>
        <family val="2"/>
      </rPr>
      <t>³</t>
    </r>
  </si>
  <si>
    <t>Relleno compactado 0.20 cms, con suelo-cemento 20:1 (mat. selecto) en fundaciones (con bailarina)</t>
  </si>
  <si>
    <r>
      <t>M</t>
    </r>
    <r>
      <rPr>
        <sz val="10"/>
        <rFont val="Calibri"/>
        <family val="2"/>
      </rPr>
      <t>²</t>
    </r>
  </si>
  <si>
    <t xml:space="preserve">OTROS  </t>
  </si>
  <si>
    <t>Suministro e instalación de pizarra de madera con fórmica blanca para plumón, según detalle</t>
  </si>
  <si>
    <t>Enchapado con azulejo de 0.20x0.30.</t>
  </si>
  <si>
    <t>Suministro e instalación de inodoro tipo infantil vitrificado redondo color blanco, incluye accesorios, tubo de abasto flexible y valvula de control</t>
  </si>
  <si>
    <t>Suministro e instalación de espejo de 5 mm. incluye soporte metálico con tornillo de 8 x 1 1/2" c/c, h=0.80 del npt</t>
  </si>
  <si>
    <t>Tapón inodoro ø 3" niquelada en servicios sanitarios de parvularia</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</si>
  <si>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</si>
  <si>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</si>
  <si>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</si>
  <si>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SG</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</si>
  <si>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</si>
  <si>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</si>
  <si>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</si>
  <si>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trifilar 50a/240v, configuración nema 14-50R, 4 hilos, 50 amp, 240 V, de nylon extrafuerte, resistente al alto impacto, caja cuadrada de 4"x4", de hierro galvanizado tipo pesada UL, con su alambrado y canalización con sus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</si>
  <si>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</si>
  <si>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CONSTRUCCION MÓDULO "G"(2 AULAS, PARVULARIA Y PRIMER GRADO, SERVICIOS SANITARIOS ALUMNOS, SERVICIO SANITARIO MAESTROS Y CUARTO DE ASEO)</t>
  </si>
  <si>
    <t>Losa de repisa de ventanas para conformación de nicho de muebles 10 cm. Espesor 40 cm. de fondo, 3 #3 @15 anclado a viga de concreto de 20x15 cm. Con 4 #3, y est.#3 @ 15 cm, según detalle SC 2R, en hoja 43/74</t>
  </si>
  <si>
    <t>VM-2, de Tubo de  2"x 4" ch. 14 (1.9mm), estructuras de apoyo y todo lo necesario para su sujeción, sobre los tornillos autorroscantes se deberá de colocar material bituminoso o un sellador impermeabilizante elastómero acrílico a base de agua.</t>
  </si>
  <si>
    <t>Polín P-1, de Tubo de  2"x 2" ch. 14 (1.9mm), estructuras de apoyo y todo lo necesario para su sujeción, sobre los tornillos autorroscantes se deberá de colocar material bituminoso o un sellador impermeabilizante elastómero acrílico a base de agua.</t>
  </si>
  <si>
    <t>Suministro e instalación de COLUMNA (C-1) tubo estructural  DÍAMETRO 8"", chapa 16; h=3.00 m. incluye placas de conexión y la instalacion según detalle en planos y pintura con 2 manos de anticorrosivo y 2 de esmalte</t>
  </si>
  <si>
    <t>Repello de superficies verticales hasta e=2 cm. Incluye limpieza, remoción de pintura y escarificado de paredes existentes y  Afinado en superficies verticales hasta E=2mm.</t>
  </si>
  <si>
    <t xml:space="preserve">Suministro e Instalación de Puerta P-1 (2.10 m x 1.20 m)  abatible de dos hojas, con doble visor cada una,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antirrosiva en colores diferentes
-Acabado en forro con 2 manos de anticorrosivo y 2 de esmalte color gris meteoro, aplicado con soplete.
-Según detalle anexo
</t>
  </si>
  <si>
    <t xml:space="preserve">Suministro e Instalación de Puerta P-2 (2.10 m x 1.0 m)  abatible de una hoja, con doble visor,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anticorrosiva en colores diferentes
-Acabado en forro con 2 manos de anticorrosivo y 2 de esmalte color gris meteoro, aplicado con soplete.
-Según detalle anexo de puerta acceso a aulas 
</t>
  </si>
  <si>
    <t>Puerta de melamina  de 3/4", P-3,  1.50x0.75 con angular de 1 1/4"x1 1/4" y aluminio , colocada a 20 cm. Del NPT</t>
  </si>
  <si>
    <t xml:space="preserve">Suministro e Instalación de Puerta  P-4 (2.10 m x 1.0 m)  abatible de una hoja, sin visor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-Según detalle anexo
</t>
  </si>
  <si>
    <t>Suministro e instalación de piso tipo porcelanato de alto tráfico de 60x60 cm color a definir, incluye zócalo de 10x 60 de porcelanato</t>
  </si>
  <si>
    <t>Construcción de losa de concreto de 7 cm de espesor 0.50 x 2.25 m con armaduría de hierro #3 @ 15 ambos sentidos, enchapada con porcelanato de 50x50 color gris claro con bocel metálico color plata mate, con 2 lavamanos tipo ovalin embebidos en losa   , h=0.60 del npt, incluye griferia cromada, accesorios, tubo de abasto flexible y valvula de control</t>
  </si>
  <si>
    <t>SISTEMAS DE AGUA POTABLE Y AGUAS NEGRAS</t>
  </si>
  <si>
    <t>Suministro e instalación de  red de Tubería de agua potable PVC 1/2"  315 psi, incluye accesorios tales como codos, uniones, tapones, tees, y cualquier otro accesorio de acople o conexión, excavacion, relleno, compactacion y desalojo, para 3 inodoros,3 lavamanos, 1 poceta de aseo.</t>
  </si>
  <si>
    <t>Suministro e instalación de red de Tubería deaguas negras PVC 2" y 4"125 psi, incluye accesorios tales como codos, uniones, tapones, tees, y cualquier otro accesorio de acople o conexión, excavacion, relleno y compactacion y desalojo, para 3 inodoros,3 lavamanos, 1 poceta de aseo.</t>
  </si>
  <si>
    <t>OBRAS EXTERIORES</t>
  </si>
  <si>
    <t xml:space="preserve">Trazo y nivelación </t>
  </si>
  <si>
    <t>Piso de concreto de f'c=180 kg/cm² de e=0.07 m, refuerzo electromalla 6"x6", calibre 9/9, colocado sobre base de suelo cemento 20:1, espesor 0.10 m, incluye todos los materiales.</t>
  </si>
  <si>
    <t>Construccón de piso de concreto tipo acera, espesor de 10 cm, f'c=180 kg/cm2, colocado sobre base de suelo cemento 20:1, espesor 0.10 m, incluye todos los materiales.</t>
  </si>
  <si>
    <t>Losa de concreto e=10 cm f'c=210 kg/cm² con electromalla calibre  6"x6", calibre 9/9 para rampa peatonal con acabado escobillado incluye encofrado, colocado sobre base de suelo cemento 20:1, espesor 0.10 m, incluye todos los materiales.</t>
  </si>
  <si>
    <t>Suministro e instalación de pasamanos de tubo galvanizado tipo liviano de Ø1 1/2" soldado a placa metálica e=1/4" y refuerzo horizontal de tubo galvanizado Ø1".</t>
  </si>
  <si>
    <t xml:space="preserve">Construcción de pasillo techado para comunicación entre módulos, ancho de  2.00 a 2.40, que incluye:
-Trazo nivelación, excavación, compactación y desalojo de material sobrante.
-Pedestal de 40x40x60 cm, ref.8#5, est. 2#3@15cm, concreto de f'c=210 kg/cm² .
-Columnas de tubo estructural diámetro 4" chap.14, h=2.76 y 2.60, colocadas a 3.6 m.
-Vigas de unión entre columnas,  de tubo estructural de  2"x2" chapa 16. 
-Suministro e instalación de cubierta de policarbonato acanalado color bronce de e=6mm , intercaladas  en toda la longitud.
-Suministro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
-Suministro e instalación de bajadas de aguas lluvias con tubería PVC Ø 4", 125 PSI. Sujetados con abrazaderas con pletina de 1/8"x1", fijados con tornillo goloso de 2"x10 y anclas plásticas. Incluye accesorios y conexión a red subterránea de aguas lluvias, ubicadas según planos.
-Todos los elementos metálicos, serán pintados con 2 manos de anticorrosivo y 2 de esmalte </t>
  </si>
  <si>
    <t>CIRCULACIONES EN ÁREAS DE EDUCACIÓN PARVULARIA</t>
  </si>
  <si>
    <t>ÁREA RECREATIVA DE EDUCACIÓN PARVULARIA</t>
  </si>
  <si>
    <t>Suministro e intalación de juego para educación parvularia tipo circuito motor.</t>
  </si>
  <si>
    <t>Suministro e intalación de juego para educación parvularia tipo peregrina.</t>
  </si>
  <si>
    <t>Suministro e intalación de juego para educación parvularia tipo montículo con tabla-equilibrio.</t>
  </si>
  <si>
    <t>Suministro e intalación de juego para educación parvularia tipo torre con puente.</t>
  </si>
  <si>
    <t>Suministro e instalación de contenedores de para residuos solidos temporales</t>
  </si>
  <si>
    <t>Construcción de banca en "L" de concreto armado f'c=210 Kg/cm² (e=10cm) , con acabado pulido a máquina. Según detalle en plano OE-DET-1.</t>
  </si>
  <si>
    <t>ÁREA VERDE DE EDUCACIÓN PARVULARIA</t>
  </si>
  <si>
    <t>Excavación a mano hasta 1.50 m ( Material semiduro) en fundaciónes</t>
  </si>
  <si>
    <t>Suministro de materiales y mano de obra para la  Base de suelo cemento 20:1, espesor 30.0 cm, incluye todos los materiales.</t>
  </si>
  <si>
    <t xml:space="preserve">Suministro de materiales y mano de obra para Relleno compactado con material de préstamo libre de materia orgánica en fundaciónes </t>
  </si>
  <si>
    <t>Columna C-1 de 0.40x0.40m; 8#5 est#3@0.15m; f'c=210Kg/cm²; incluye encofrado y capitel con moldura de 50x50x10 cm, según detalles.</t>
  </si>
  <si>
    <t>Pared de bloque de Concreto 20X20X40 cm. RV #4@0.40M, RH #2@0.40. Según detalle.</t>
  </si>
  <si>
    <t>Repello de superficies verticales hasta e=2 cm, con mezcla prefabricada para repellos.</t>
  </si>
  <si>
    <t>Afinado en superficies verticales E=2mm, con mezcla prefabricada para afinados.</t>
  </si>
  <si>
    <t xml:space="preserve">
Suministro y aplicación de pintura de agua acrílica lavable de primera calidad color blanco claro, acabado mate, para exteriores, incluye limpieza y preparación de paredes con base. Dos manos acabado uniforme. Diseño según MNE.</t>
  </si>
  <si>
    <t>Suministro y aplicación de RAP (columnas), repello de superficies verticales hasta E=0.02 con mezcla prefabricada; afinado en superficies verticales con mezcal prefabricada; suministro y aplicación de 2 manos de pinturade agua acrílica lavable de primera calidad color blanco claro, acabado mate, para exteriores, incluye limpieza y preparación de paredes con base. Dos manos acabado uniforme. Diseño según MNE.</t>
  </si>
  <si>
    <t>Suministro e instalación de Cubierta de techo de lámina de aluminio y zinc calibre 24 prepintado ambas caras color blanco , incluye estructura de polín C de 4" chapa 14,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Las dimensiones de la cubierta de techo son tomadas en proyección horizontal para efectos de pago.</t>
  </si>
  <si>
    <t>Construcción de Cielo Falso con tabla yeso especial para humedad, con perfilería de lámina galvanizada cal. 26, colocación de cinta tipo malla en uniones, acabados con pasta  base coat, lijado y  masilla para exteriores,  2 manos de pintura látex.</t>
  </si>
  <si>
    <t>Volumen saliente con grosor de 10 cm forrado de tabla yeso con estructura metálica galvanizada, aplicar mortero basecoat y malla, afinado y pintado, una mano de base sellador y dos manos color según paleta cromática.</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</si>
  <si>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</si>
  <si>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Suministro e instalación de bajadas de aguas lluvias con tubería PVC Ø 4", 125 PSI. Sujetados con cinchos de pletina de 1/8"x1", fijados con tornillo goloso de 2"x10 y anclas plásticas. Incluye accesorios y conexión a red subterránea de aguas lluvias.</t>
  </si>
  <si>
    <t>Suministro e instalación de Pulsador para timbre din don con placa para intemperie, montado en caja rectangular galvanizada pesada UL. Incluye canalización y alambrado hasta la administración. Ubicado al exterior del acceso peatonal.</t>
  </si>
  <si>
    <t>Suministro e Instalación de letras de material troquelado de pvc y encajuelado sin luz de reborde color negro, para rótulo de nombre de centro educativo.</t>
  </si>
  <si>
    <t>Suministro e instalación de puerta doble hoja de 1.50m x 2.35 m  y             0.50m x 2.35 m , con tubo estructural de 2"x1", marco de tubo estructural de 2"x2", y refuerzos horizontales con tubo estructural de 2"x1" chapa 16 a cada 10 cm de luz, aplicación de dos manos de anticorrosivo y dos manos con pintura mate color gris meteoro.</t>
  </si>
  <si>
    <t>Suministro de materiales y mano de obra para la construcción de Zapata Z-2  1.0X1.0, ref. #3 A.S. @ 15cm, según detalles.</t>
  </si>
  <si>
    <t xml:space="preserve">CERRAMIENTOS </t>
  </si>
  <si>
    <t>Construcción de cerco perimetral tipo multireja, con estructura de tubos galvanizados de 2 x2" chapa 14 y malla galvanizada de 4.1 mm, anclada a solera de fundación de 0.40 x 0.20 con 4 No.3 y est. No.2 @15 cm y pretil de 2 hiladas  bloque de 15x20x40 m, h=0.10 m visto. Segun detalle en plano OE-DET-2</t>
  </si>
  <si>
    <t>Suministro e instalación de Grama negra Incluye capa de tierra negra</t>
  </si>
  <si>
    <t>MUROS DE CONTENCIÓN</t>
  </si>
  <si>
    <t>Construcción de Muro (MB-2), conformado de bloque de concreto, incluye excavación, suelo cemento, relleno y fundaciones.</t>
  </si>
  <si>
    <t>Construcción de Muro (MB-3), conformado de bloque de concreto, incluye excavación, suelo cemento, relleno y fundaciones.</t>
  </si>
  <si>
    <t>Construcción de Muro (MB-4), conformado de bloque de concreto, incluye excavación, suelo cemento, relleno y fundaciones.</t>
  </si>
  <si>
    <t>Construcción de Muro (MB-6), conformado de bloque de concreto, incluye excavación, suelo cemento, relleno y fundaciones.</t>
  </si>
  <si>
    <t>Construcción de Muro (MB-8), conformado de bloque de concreto, incluye excavación, suelo cemento, relleno y fundaciones.</t>
  </si>
  <si>
    <t>Construcción de Muro (MB-9), conformado de bloque de concreto, incluye excavación, suelo cemento, relleno y fundaciones.</t>
  </si>
  <si>
    <t>Construcción de Muro (MC-1), conformado de concreto reforzado, incluye excavación, suelo cemento, relleno y fundaciones.</t>
  </si>
  <si>
    <t>Construcción de Muro (MP-1), conformado de concreto reforzado, incluye excavación, suelo cemento, relleno y fundaciones.</t>
  </si>
  <si>
    <t>OBRA HIDRAULICA EXTERIOR</t>
  </si>
  <si>
    <t>AGUAS NEGRAS Y GRISES</t>
  </si>
  <si>
    <t>Tubería de PVC 3" 80 psi, incluye accesorios para acople y conexiones, excavación y compactación.</t>
  </si>
  <si>
    <t>Suministro e instalación de Tubería de PVC 4" 80 PSI, incluye accesorios para acople y conexiones, excavación, compactación.</t>
  </si>
  <si>
    <t>Suministro e instalación de Tubería de PVC 6" 125 PSI, incluye accesorios para acople y conexiones, excavación, compactación.</t>
  </si>
  <si>
    <t>Suministro e instalación de Tubería de PVC 8" 125 PSI, incluye accesorios para acople y conexiones, excavación, compactación.</t>
  </si>
  <si>
    <t>Construcción de caja de conexión de aguas negras de 0.30x0.30 m con altura variable, (cotas Internas) con base de concreto, pared de ladrillo de 15x20x40 cm repelladas y afinadas según detalles en planos, tapadera de concreto E=0.10 m. #3 a cada 0.15 m.A.S. F´c= 210 Kg/cm².</t>
  </si>
  <si>
    <t>Suministro e instalación de interceptor de grasa con canastilla para sedimentos sólidos de 45 L/min y 18 kg de capacidad. Conexión para tubo de 2" para roscar. Puede colocarse de manera expuesta o soterrada.</t>
  </si>
  <si>
    <t>AGUAS LLUVIAS</t>
  </si>
  <si>
    <t>Construcción de canaleta Tipo 1 (según planos) media caña para aguas lluvias de Ø 30 cm (dimensión interior), concreto simple f'c=180 kg/cm2 con acabado pulido. Incluye terracería, mejoramiento de suelo y desalojo.</t>
  </si>
  <si>
    <t>Construcción de canaleta Tipo 2 (según planos) para aguas lluvias 0.30x0.40m con pared de bloque de concreto de 15x20x40 cm, base de concreto f'c=210 kg/cm2 con acabado pulido; marco de ángulo de 1 1/2"x1 1/2" 3/16",rejilla con pletinas de 1 1/2"x 3/16" cada 3 cm. Incluye terracería, mejoramiento de suelo y desalojo.</t>
  </si>
  <si>
    <t>Construcción de canaleta Tipo 3 (según planos) para aguas lluvias 0.30x0.40m con pared de bloque de concreto de 15x20x40 cm, base de concreto f'c=210 kg/cm2 con acabado pulido. Incluye terracería, mejoramiento de suelo y desalojo.</t>
  </si>
  <si>
    <t>Suministro e instalación de Tubería de PVC Ø 4” 125 psi, incluye accesorios para acople y conexiones, excavación y compactación.</t>
  </si>
  <si>
    <t>Suministro e instalación de Tubería de PVC Ø 6” 100 psi, incluye accesorios para acople y conexiones, excavación y compactación.</t>
  </si>
  <si>
    <t>Suministro e instalación de Tuberías de PVC Ø 8", 125 PSI (Incluye Accesorios para acople y conexiones, excavación, y compactación)</t>
  </si>
  <si>
    <t>Suministro e instalación de Tuberías de PVC Ø 10", 125 PSI (Incluye Accesorios para acople y conexiones, excavación, y compactación)</t>
  </si>
  <si>
    <t>Construcción de caja de aguas lluvias de 0.50x0.50m (dimensiones internas) altura promedio variable según planos, forjada con ladrillo de barro de obra puesto en lazo, incluye parrilla con marco de ángulo de hierro de 1"x1" 3/16" y varilla de hierro corrugada de 5/8" cada 3cm, dos manos de pintura anticorrosiva de la mejor calidad diferentes colores, dos manos de pintura de esmalte, incluye excavación y desalojo.</t>
  </si>
  <si>
    <t>El costo debe incluir la conexión al sistema de drenaje y alcantarillado, además de pruebas de estanqueidad, incluye revision hidráulica</t>
  </si>
  <si>
    <t>INSTALACIONES  ELÉCTRICAS EXTERIORES.</t>
  </si>
  <si>
    <t>5.1.1</t>
  </si>
  <si>
    <t>5.1.2</t>
  </si>
  <si>
    <t>5.1.3</t>
  </si>
  <si>
    <t>5.1.4</t>
  </si>
  <si>
    <t>5.1.5</t>
  </si>
  <si>
    <t>5.1.6</t>
  </si>
  <si>
    <t>Construcción de pozo de registro eléctrico para baja tensión, tipo A, según diseño de SIGET.</t>
  </si>
  <si>
    <t>SISTEMA DE ALARMA CONTRA INCENDIO</t>
  </si>
  <si>
    <t>5.2.1</t>
  </si>
  <si>
    <t>Suministro e instalación de Panel de alarma dscc585 para sistema contra incendio. incluye programación de panel principal de alarma contra incendios en caso de activación y sus dispositivos: estación manual y señal audible y visible.</t>
  </si>
  <si>
    <t>5.2.2</t>
  </si>
  <si>
    <t>Suministro e instalación de Estación manual direccionable para activación de alarma contra incendio de acuerdo a especificación técnica.</t>
  </si>
  <si>
    <t>5.2.3</t>
  </si>
  <si>
    <t>Suministro e instalación de sirena direccionable con luz estroboscópica, para emitir señal audible y visible.</t>
  </si>
  <si>
    <t>5.2.4</t>
  </si>
  <si>
    <t>Suministro e instalación de Cable para alarma contra incendio fplr 16 awg, de acuerdo a especificación técnica. incluye canalización (cajas de registro, cajas octogonales, pesadas, tecnoducto o tubería metálica rígida emt de ø 3/4" y ø 1", con todos sus accesorios (conectadores, uniones, abrazaderas)).</t>
  </si>
  <si>
    <t>5.2.5</t>
  </si>
  <si>
    <t>Sumiinistro e instalación de Sensor o detector de humo, alimentados con una batería de 9 voltios, 85, decibeles Ul 217 first alert o similar con sirena audible y botón de silencio.</t>
  </si>
  <si>
    <t>SISTEMA DE DATOS INALÁMBRICOS (WiFi)</t>
  </si>
  <si>
    <t>Suministro e instalación de 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</si>
  <si>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Suministro e instalacion de Equipo de recepción de internet. incluye: bandeja, Router, ups, y todo lo necesario para la puesta en marcha del sistema.</t>
  </si>
  <si>
    <t>Nota: Para las canalizaciones eléctricas deberan incluirse excavación, relleno, corte, resane, resane en pared y protección con concreto cobre.</t>
  </si>
  <si>
    <t>SEÑALETICA Y EMERGENCIAS</t>
  </si>
  <si>
    <t>Suministro e instalación de extintor ABC, 20lb</t>
  </si>
  <si>
    <t>Suministro e instalación de extintor K, 2.5gal</t>
  </si>
  <si>
    <t>Suministro e instalación de señalética (incluye rótulos identificadores, según plano)</t>
  </si>
  <si>
    <t>MEDIDAS AMBIENTALES Y SOCIALES</t>
  </si>
  <si>
    <t>Medidas Ambientales (ver documento complementario PGAS)</t>
  </si>
  <si>
    <t>Medidas Sociales (Capacitaciones, rótulo, consultas, asambleas, oficina de queja, teléfono, buzones, etc.) (ver documento complementario PGAS) / (Incluye Medida sobre Población Indígena Informada)</t>
  </si>
  <si>
    <t>Reubicación Temporal Adecuaciones y Movilización</t>
  </si>
  <si>
    <t>Reubicación Temporal Arrendamiento (incluye pagos de servicios básicos)</t>
  </si>
  <si>
    <t>Nota: Se deberá considerar el suministro de los materiales y mano de obra, así como el uso de herramientas y equipos necesarios para la realizacion de las actividades descritas en el presente listado .</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</si>
  <si>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</si>
  <si>
    <t>COSTO DIRECTO</t>
  </si>
  <si>
    <t>SUB TOTAL 1 (COSTO DIRECTO+IMPREVISTO+COSTO INDIRECTO)</t>
  </si>
  <si>
    <t>IVA (13%)</t>
  </si>
  <si>
    <t>SUB TOTAL 2 (SUB TOTAL + IVA)</t>
  </si>
  <si>
    <t>COSTO TOTAL</t>
  </si>
  <si>
    <t>Suministro e instalacion de Acometida eléctrica secundaria subterránea desde transformador, medidor pozo PRE-1 hasta Tablero General (TG), con 3 THHN No. 250 MCM en PVC DE ø2", incluye canalización con EMT en tramo superficial.</t>
  </si>
  <si>
    <t>Suministro e instalacion de Alimentador eléctrico secundario subterráneo desde Tablero General (TG) hasta subtablero ST-A en Módulo de Administración, con 3 THHN No. 6 AWG+ 1 THHN No. 8 AWG en PVC de ø1-1/2", incluye canalización con EMT en tramo superficial.</t>
  </si>
  <si>
    <t>Suministro e instalacion de Alimentador eléctrico secundario subterráneo desde Subtablero ST-A hasta caja de registro en Módulo B (SUM), con 3 THHN No. 3 AWG+ 1 THHN No. 12AWG en PVC de ø1", incluye canalización con EMT en tramo superficial.</t>
  </si>
  <si>
    <t>Suministro e instalacion de Alimentador eléctrico secundario subterráneo desde Tablero General (TG) hasta subtablero ST-C en Módulo C de 8 aulas, con 3 THHN No. 4 AWG+ 1 THHN No. 6 AWG en PVC de ø2", incluye canalización con EMT en tramo superficial.</t>
  </si>
  <si>
    <t>Suministro e instalacion de Alimentador eléctrico secundario subterráneo desde Tablero General (TG) hasta subtablero ST-D en Módulo D de Laboratorio, con 3 THHN No. 4 AWG+ 1 THHN No. 6 AWG en PVC de ø2", incluye canalización con EMT en tramo superficial.</t>
  </si>
  <si>
    <t>Suministro e instalacion de Alimentador eléctrico secundario subterráneo desde Tablero General (TG) hasta subtablero ST-COC1 en Módulo D de Cocina-Comedor, con 3 THHN No. 2 AWG+ 1 THHN No. 4 AWG en PVC de ø2", incluye canalización con EMT en tramo superficial.</t>
  </si>
  <si>
    <t>Suministro e instalacion de Alimentador eléctrico secundario subterráneo desde Sub Tablero ST-COC1 hasta subtablero ST-BOM en cuarto de bombeo, con 3 THHN No. 6 AWG+ 1 THHN No. 8 AWG en PVC de ø1", incluye canalización con EMT en tramo superficial.</t>
  </si>
  <si>
    <t>Suministro e instalación de Alimentador eléctrico secundario subterráneo desde Tablero General (TG) hasta subtablero ST-F1 en Módulo F de 2 aulas, con 3 THHN No. 4 AWG+ 1 THHN No. 6 AWG en PVC de ø2", incluye canalización con EMT en tramo superficial.</t>
  </si>
  <si>
    <t>Suministro e instalación de Alimentador eléctrico secundario subterráneo desde Tablero General (TG) hasta subtablero ST-F2 en Módulo F de 2 aulas, con 3 THHN No. 4 AWG+ 1 THHN No. 6 AWG en PVC de ø2", incluye canalización con EMT en tramo superficial.</t>
  </si>
  <si>
    <t>Suminisro e instalacion de Alimentador eléctrico secundario subterráneo desde Tablero General (TG) hasta subtablero ST-COC2 en Módulo F de Cocina de Parvularia, con 3 THHN No. 2 AWG+ 1 THHN No. 4 AWG en PVC de ø2", incluye canalización con EMT en tramo superficial.</t>
  </si>
  <si>
    <t>Suministro e instalación de Alimentador eléctrico secundario subterráneo desde Tablero General (TG) hasta subtablero ST-TE1 en Tienda Escolar 1, con 3 THHN No. 6 AWG+ 1 THHN No. 8 AWG en PVC de ø1-1/2", incluye canalización con EMT en tramo superficial.</t>
  </si>
  <si>
    <t xml:space="preserve">Suministro e instalación de 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</si>
  <si>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Suministro e instalación de  Pulsador para timbre tipo campana de recreo, con placa metálica, montado en caja rectangular galvanizada pesada UL. Incluye canalización y alambrado. Ubicado en la Administración.</t>
  </si>
  <si>
    <t>Suministro e instalación de Timbre tipo din don, montado en caja rectangular galvanizada pesada UL. Incluye canalización y alambrado. Ubicado frente a la Administración.</t>
  </si>
  <si>
    <t>Suministro e instalación de Timbre tipo campana de recreo, de 8 pulgadas de diámetro, montado en caja rectangular galvanizada pesada ul. incluye canalización y alambrado hasta administración. ubicado en los puntos indicados en el plano.</t>
  </si>
  <si>
    <t>4.1.1</t>
  </si>
  <si>
    <t>4.1.2</t>
  </si>
  <si>
    <t>4.1.3</t>
  </si>
  <si>
    <t>4.1.4</t>
  </si>
  <si>
    <t>4.2.1</t>
  </si>
  <si>
    <t>4.2.2</t>
  </si>
  <si>
    <t>4.2.3</t>
  </si>
  <si>
    <t>4.2.4</t>
  </si>
  <si>
    <t>4.3.1</t>
  </si>
  <si>
    <t>4.3.2</t>
  </si>
  <si>
    <t>4.3.3</t>
  </si>
  <si>
    <t>4.4.1</t>
  </si>
  <si>
    <t>4.5.1</t>
  </si>
  <si>
    <t>4.5.2</t>
  </si>
  <si>
    <t>4.5.3</t>
  </si>
  <si>
    <t>4.6.1</t>
  </si>
  <si>
    <t>4.6.2</t>
  </si>
  <si>
    <t>4.7.1</t>
  </si>
  <si>
    <t>4.7.2</t>
  </si>
  <si>
    <t>4.7.3</t>
  </si>
  <si>
    <t>4.7.4</t>
  </si>
  <si>
    <t>4.7.5</t>
  </si>
  <si>
    <t>5.2.6</t>
  </si>
  <si>
    <t>5.2.7</t>
  </si>
  <si>
    <t>6.1.2</t>
  </si>
  <si>
    <t>6.1.3</t>
  </si>
  <si>
    <t>6.1.4</t>
  </si>
  <si>
    <t>6.1.5</t>
  </si>
  <si>
    <t>6.1.6</t>
  </si>
  <si>
    <t>6.1.7</t>
  </si>
  <si>
    <t>6.1.8</t>
  </si>
  <si>
    <t>6.1.9</t>
  </si>
  <si>
    <t>6.1.10</t>
  </si>
  <si>
    <t>6.1.11</t>
  </si>
  <si>
    <t>6.1.12</t>
  </si>
  <si>
    <t>6.1.14</t>
  </si>
  <si>
    <t>6.1.15</t>
  </si>
  <si>
    <t>6.1.16</t>
  </si>
  <si>
    <t>6.1.17</t>
  </si>
  <si>
    <t>6.1.18</t>
  </si>
  <si>
    <t>6.1.19</t>
  </si>
  <si>
    <t>6.2.1</t>
  </si>
  <si>
    <t>6.2.2</t>
  </si>
  <si>
    <t>6.2.3</t>
  </si>
  <si>
    <t>6.2.4</t>
  </si>
  <si>
    <t>6.2.5</t>
  </si>
  <si>
    <t>6.3.1</t>
  </si>
  <si>
    <t>6.3.2</t>
  </si>
  <si>
    <t>Construcción de losa de concreto de 7 cm de espesor 0.50 x 1.40 porcelanato de 50x50 color gris claro con bocel metálico color plata mate, con 2 lavamanos tipo ovalin embebidos en losa   , h=0.60 del npt, incluye griferia cromada, accesorios, tubo de abasto flexible y valvula de control</t>
  </si>
  <si>
    <t>Suministro e instalación de  red de Tubería de agua potable PVC 1/2"  315 psi, incluye accesorios tales como codos, uniones, tapones, tees, y cualquier otro accesorio de acople o conexión, excavacion, relleno, compactacion y desalojo, para 4 inodoros,4 lavamanos, 1 ducha</t>
  </si>
  <si>
    <t>Suministro e instalación de red de Tubería deaguas negras PVC 2" y 4"125 psi, incluye accesorios tales como codos, uniones, tapones, tees, y cualquier otro accesorio de acople o conexión, excavacion, relleno y compactacion y desalojo, para 4inodoros,4 lavamanos, 1 ducha</t>
  </si>
  <si>
    <t xml:space="preserve">Red de agua potable de tubo pvc de diámetro  1/2" y 3/4" de 250 psi, para cocina , que incluye 1 lavatrastos de una poceta y 1 pila y lavadera (Incluye excavacion, compactación y desalojo), caja y válvula de control y conexión a tanque elevado </t>
  </si>
  <si>
    <t>Red de aguas negras de tubo pvc de diámetro  de 2", 3" y 4"  de 100 psi para  para cocina y comedor, que incluye  que incluye 1 lavatrastos de una poceta y 1 pila y lavadera (Incluye excavacion, compactación y desalojo), (Incluye excavacion, compactación y desalojo),  caja de aguas negras de 40x40x50 cm. Interiores y caja trampa de grasas prefabricada.</t>
  </si>
  <si>
    <t>Enchapado en paredes cocina con porcelanato de color claro de 60x60 h=1.80</t>
  </si>
  <si>
    <t>Demolicion de Bodegas, Servicios sanitarios niños y  niñas, incluye: demolición de pisos, paredes, estructuras de concreto, fundaciones, desmontaje de cielo falso, estructura metalica, puertas, ventanas, instalaciónes electricas,2 inodoros, 2 lavamanos, pila y lavaderos, desmontaje de cubierta de aulas existentes y toda la estructura   y desalojos</t>
  </si>
  <si>
    <t>Suministro de materiales y mano de obra para la construcción de Fundación SF-1(60cmx25cm)  6#3; Est #3@0.15., incluye excavación, compactación yn desalojo de material sobfante.</t>
  </si>
  <si>
    <t>HUERTO ESCOLAR EN EDUACIÓN PARVULARIA</t>
  </si>
  <si>
    <t>Desmontaje y desalojo de cubierta de techo con estructura de madera y teja, incluye desalojo de ripio.</t>
  </si>
  <si>
    <t>Suministro e instalación de tapial perimetral prefabricado con sistema de losetas prefabricadas, según detalle en plano OE-DET-3, incluye excavación, compactacion y desalojo</t>
  </si>
  <si>
    <t>2.1.13</t>
  </si>
  <si>
    <t>2.1.1.22</t>
  </si>
  <si>
    <t>3.2.26</t>
  </si>
  <si>
    <t xml:space="preserve">Suministro e instalacion de  de ducha tipo teléfono </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</si>
  <si>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</si>
  <si>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Construcción de Fascia altura de 0.40m, con marco y refuerzos @40 cm de tubo estructural de 1"x1", chapa 16, aplicación de 2 manos de anticorrosivo,  forro tabla tipo  especial para humedad o similar, colocación de cinta tipo malla en uniones, acabados con pasta  base coat, lijado y  masilla para exteriores,  2 manos de pintura látex, cañuela de lámina galvanizada cal.26 pintada con dos manos de anticorrosivo especial para estructuras galvanizadas.</t>
  </si>
  <si>
    <t>Suministro e instalación de canales de aguas lluvias de lámina de galvanizada lisa calibre 24, soldado y remachado, ganchos escondidos de pletina de 1" x 1/8" a cada 0.45 m, acabado final exterior dos manos de anticorrosivo especial para estructuras galvanizadas, aplicar en interior en uniones, y dos manos de pintura esmalte color a definir exterior.</t>
  </si>
  <si>
    <t>MÓDULO "F" 2 AULAS,  SERVICIOS SANITARIOS, BODEGA, COCINA Y ASEO</t>
  </si>
  <si>
    <t>MÓDULO "F" 2 AULAS, SERVICIOS SANITARIOS, BODEGA, COCINA Y ASEO</t>
  </si>
  <si>
    <t>CONSTRUCCION DE SERVICIOS SANITARIOS</t>
  </si>
  <si>
    <t>BODEGA, COCINA Y ASEO</t>
  </si>
  <si>
    <t>ACCESO PEATONAL Y FACHADA EN PARVULARIA</t>
  </si>
  <si>
    <t>1.3.1</t>
  </si>
  <si>
    <t>MUNICIPIO: SAN SALVADOR CENTRO</t>
  </si>
  <si>
    <t>Construcción de  eras de madera rectangular, con tierra preparada</t>
  </si>
  <si>
    <t>3.1.1.1</t>
  </si>
  <si>
    <t>3.1.1.2</t>
  </si>
  <si>
    <t>3.1.1.3</t>
  </si>
  <si>
    <t>3.1.1.4</t>
  </si>
  <si>
    <t>3.1.1.5</t>
  </si>
  <si>
    <t>3.1.1.6</t>
  </si>
  <si>
    <t>3.1.1.7</t>
  </si>
  <si>
    <t>3.1.1.8</t>
  </si>
  <si>
    <t>3.1.1.9</t>
  </si>
  <si>
    <t>3.1.1.10</t>
  </si>
  <si>
    <t>3.1.1.11</t>
  </si>
  <si>
    <t>3.1.1.12</t>
  </si>
  <si>
    <t>3.1.1.13</t>
  </si>
  <si>
    <t>3.1.1.14</t>
  </si>
  <si>
    <t>3.1.1.15</t>
  </si>
  <si>
    <t>3.1.1.16</t>
  </si>
  <si>
    <t>3.1.1.17</t>
  </si>
  <si>
    <t>3.1.1.18</t>
  </si>
  <si>
    <t>3.1.1.19</t>
  </si>
  <si>
    <t>3.1.1.20</t>
  </si>
  <si>
    <t>3.1.1.21</t>
  </si>
  <si>
    <t>3.1.1.22</t>
  </si>
  <si>
    <t>3.1.1.23</t>
  </si>
  <si>
    <t>3.1.1.24</t>
  </si>
  <si>
    <t>3.1.1.25</t>
  </si>
  <si>
    <t>3.1.1.26</t>
  </si>
  <si>
    <t>3.1.1.27</t>
  </si>
  <si>
    <t>3.1.1.28</t>
  </si>
  <si>
    <t>3.1.2.1</t>
  </si>
  <si>
    <t>3.1.2.2</t>
  </si>
  <si>
    <t>3.1.2.3</t>
  </si>
  <si>
    <t>3.1.2.4</t>
  </si>
  <si>
    <t>3.1.2.5</t>
  </si>
  <si>
    <t>3.1.2.6</t>
  </si>
  <si>
    <t>3.1.2.7</t>
  </si>
  <si>
    <t>3.1.2.8</t>
  </si>
  <si>
    <t>3.1.2.9</t>
  </si>
  <si>
    <t>3.1.2.10</t>
  </si>
  <si>
    <t>3.1.2.11</t>
  </si>
  <si>
    <t>3.1.2.12</t>
  </si>
  <si>
    <t>3.1.2.13</t>
  </si>
  <si>
    <t>3.1.2.14</t>
  </si>
  <si>
    <t>3.1.2.15</t>
  </si>
  <si>
    <t>3.1.2.16</t>
  </si>
  <si>
    <t>3.1.2.17</t>
  </si>
  <si>
    <t>3.1.2.18</t>
  </si>
  <si>
    <t>3.1.2.19</t>
  </si>
  <si>
    <t>3.1.2.20</t>
  </si>
  <si>
    <t>3.1.2.21</t>
  </si>
  <si>
    <t>3.1.2.22</t>
  </si>
  <si>
    <t>3.1.2.23</t>
  </si>
  <si>
    <t>3.1.2.24</t>
  </si>
  <si>
    <t>3.1.2.25</t>
  </si>
  <si>
    <t>3.1.2.26</t>
  </si>
  <si>
    <t>3.1.2.27</t>
  </si>
  <si>
    <t>3.1.2.28</t>
  </si>
  <si>
    <t>3.1.2.33</t>
  </si>
  <si>
    <t>3.1.2.34</t>
  </si>
  <si>
    <t>3.1.2.35</t>
  </si>
  <si>
    <t>3.1.2.36</t>
  </si>
  <si>
    <t>3.1.2.37</t>
  </si>
  <si>
    <t>3.1.2.38</t>
  </si>
  <si>
    <t>3.1.2.39</t>
  </si>
  <si>
    <t>3.1.2.40</t>
  </si>
  <si>
    <t>3.1.2.41</t>
  </si>
  <si>
    <t>3.2.27</t>
  </si>
  <si>
    <t>3.2.28</t>
  </si>
  <si>
    <t>3.2.29</t>
  </si>
  <si>
    <t>3.2.30</t>
  </si>
  <si>
    <t>3.2.31</t>
  </si>
  <si>
    <t>3.2.32</t>
  </si>
  <si>
    <t>3.2.33</t>
  </si>
  <si>
    <t>3.2.34</t>
  </si>
  <si>
    <t>3.2.35</t>
  </si>
  <si>
    <t>3.2.36</t>
  </si>
  <si>
    <t>3.2.37</t>
  </si>
  <si>
    <t>3.2.39</t>
  </si>
  <si>
    <t>3.2.40</t>
  </si>
  <si>
    <t>3.2.41</t>
  </si>
  <si>
    <t>3.2.42</t>
  </si>
  <si>
    <t>3.2.43</t>
  </si>
  <si>
    <t>3.2.44</t>
  </si>
  <si>
    <t>3.2.45</t>
  </si>
  <si>
    <t>3.2.46</t>
  </si>
  <si>
    <t>3.2.47</t>
  </si>
  <si>
    <t>3.2.48</t>
  </si>
  <si>
    <t>3.2.49</t>
  </si>
  <si>
    <t>3.2.50</t>
  </si>
  <si>
    <t>3.2.51</t>
  </si>
  <si>
    <t>4.5.4</t>
  </si>
  <si>
    <t>4.5.5</t>
  </si>
  <si>
    <t>4.5.6</t>
  </si>
  <si>
    <t>4.5.7</t>
  </si>
  <si>
    <t>4.5.8</t>
  </si>
  <si>
    <t>4.5.9</t>
  </si>
  <si>
    <t>4.5.10</t>
  </si>
  <si>
    <t>4.5.11</t>
  </si>
  <si>
    <t>4.5.12</t>
  </si>
  <si>
    <t>4.5.13</t>
  </si>
  <si>
    <t>4.5.14</t>
  </si>
  <si>
    <t>4.5.15</t>
  </si>
  <si>
    <t>4.5.16</t>
  </si>
  <si>
    <t>4.5.17</t>
  </si>
  <si>
    <t>4.5.18</t>
  </si>
  <si>
    <t>4.5.19</t>
  </si>
  <si>
    <t>4.5.20</t>
  </si>
  <si>
    <t>4.5.21</t>
  </si>
  <si>
    <t>4.5.22</t>
  </si>
  <si>
    <t>4.5.23</t>
  </si>
  <si>
    <t>4.5.24</t>
  </si>
  <si>
    <t>4.7.6</t>
  </si>
  <si>
    <t>4.7.7</t>
  </si>
  <si>
    <t>4.7.8</t>
  </si>
  <si>
    <t>5.2.8</t>
  </si>
  <si>
    <t>PROYECTO:  ESCUELA DE EDUCACIÓN PARVULARIA SAN JACINTO</t>
  </si>
  <si>
    <t>DEPARTAMENTO:  SAN SALVADOR         CÓDIGO:10162</t>
  </si>
  <si>
    <t>IMPREVISTOS</t>
  </si>
  <si>
    <t>COSTOS INDIRECTOS</t>
  </si>
  <si>
    <t>ARANCELES DE CONSTRUCCION
(PAGO CONTRA PRESENTACION DE RECIBO A NOMBRE MINEDUCYT)</t>
  </si>
  <si>
    <t>LISTADO DE CANTIDADES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</si>
</sst>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quot;$&quot;* #,##0.00_-;\-&quot;$&quot;* #,##0.00_-;_-&quot;$&quot;* &quot;-&quot;??_-;_-@"/>
    <numFmt numFmtId="166" formatCode="_-[$$-440A]* #,##0.00_-;\-[$$-440A]* #,##0.00_-;_-[$$-440A]* &quot;-&quot;??_-;_-@_-"/>
    <numFmt numFmtId="169" formatCode="_-* #,##0.00\ &quot;€&quot;_-;\-* #,##0.00\ &quot;€&quot;_-;_-* &quot;-&quot;??\ &quot;€&quot;_-;_-@_-"/>
    <numFmt numFmtId="170" formatCode="_-[$$-409]* #,##0.00_ ;_-[$$-409]* \-#,##0.00\ ;_-[$$-409]* &quot;-&quot;??_ ;_-@_ "/>
    <numFmt numFmtId="171" formatCode="_-* #,##0.00\ _€_-;\-* #,##0.00\ _€_-;_-* &quot;-&quot;??\ _€_-;_-@"/>
    <numFmt numFmtId="173" formatCode="_(&quot;¢&quot;* #,##0.00_);_(&quot;¢&quot;* \(#,##0.00\);_(&quot;¢&quot;* &quot;-&quot;??_);_(@_)"/>
    <numFmt numFmtId="174" formatCode="_-[$$-440A]* #,##0.00_-;\-[$$-440A]* #,##0.00_-;_-[$$-440A]* &quot;-&quot;??_-;_-@"/>
  </numFmts>
  <fonts count="35" x14ac:knownFonts="1">
    <font>
      <sz val="11"/>
      <color theme="1"/>
      <name val="Calibri"/>
      <family val="2"/>
      <scheme val="minor"/>
    </font>
    <font>
      <sz val="11"/>
      <color theme="1"/>
      <name val="Calibri"/>
      <family val="2"/>
      <scheme val="minor"/>
    </font>
    <font>
      <b/>
      <sz val="14"/>
      <color rgb="FFFFFFFF"/>
      <name val="Arial"/>
      <family val="2"/>
    </font>
    <font>
      <sz val="11"/>
      <name val="Calibri"/>
      <family val="2"/>
    </font>
    <font>
      <sz val="11"/>
      <color rgb="FF000000"/>
      <name val="Calibri"/>
      <family val="2"/>
    </font>
    <font>
      <b/>
      <sz val="10"/>
      <color rgb="FF000000"/>
      <name val="Arial"/>
      <family val="2"/>
    </font>
    <font>
      <b/>
      <sz val="10"/>
      <name val="Arial"/>
      <family val="2"/>
    </font>
    <font>
      <sz val="10"/>
      <color rgb="FF000000"/>
      <name val="Calibri"/>
      <family val="2"/>
    </font>
    <font>
      <b/>
      <sz val="10"/>
      <color rgb="FFFFFFFF"/>
      <name val="Arial"/>
      <family val="2"/>
    </font>
    <font>
      <b/>
      <sz val="11"/>
      <color rgb="FFFFFFFF"/>
      <name val="Arial"/>
      <family val="2"/>
    </font>
    <font>
      <sz val="11"/>
      <color rgb="FFFFFFFF"/>
      <name val="Arial"/>
      <family val="2"/>
    </font>
    <font>
      <sz val="10"/>
      <color rgb="FF000000"/>
      <name val="Arial"/>
      <family val="2"/>
    </font>
    <font>
      <sz val="10"/>
      <name val="Arial"/>
      <family val="2"/>
    </font>
    <font>
      <sz val="11"/>
      <color rgb="FF000000"/>
      <name val="Arial"/>
      <family val="2"/>
    </font>
    <font>
      <sz val="10"/>
      <color rgb="FFFF0000"/>
      <name val="Arial"/>
      <family val="2"/>
    </font>
    <font>
      <b/>
      <sz val="10"/>
      <color rgb="FFFF0000"/>
      <name val="Arial"/>
      <family val="2"/>
    </font>
    <font>
      <sz val="12"/>
      <color rgb="FF000000"/>
      <name val="Arial"/>
      <family val="2"/>
    </font>
    <font>
      <sz val="9"/>
      <name val="Arial"/>
      <family val="2"/>
    </font>
    <font>
      <b/>
      <sz val="12"/>
      <color rgb="FFFFFFFF"/>
      <name val="Arial"/>
      <family val="2"/>
    </font>
    <font>
      <b/>
      <sz val="11"/>
      <color rgb="FF000000"/>
      <name val="Arial"/>
      <family val="2"/>
    </font>
    <font>
      <sz val="12"/>
      <name val="Arial"/>
      <family val="2"/>
    </font>
    <font>
      <vertAlign val="superscript"/>
      <sz val="10"/>
      <name val="Arial"/>
      <family val="2"/>
    </font>
    <font>
      <sz val="10"/>
      <name val="Calibri"/>
      <family val="2"/>
    </font>
    <font>
      <b/>
      <sz val="11"/>
      <color rgb="FFFF0000"/>
      <name val="Arial"/>
      <family val="2"/>
    </font>
    <font>
      <sz val="11"/>
      <name val="Arial"/>
      <family val="2"/>
    </font>
    <font>
      <sz val="11"/>
      <color rgb="FFFF0000"/>
      <name val="Arial"/>
      <family val="2"/>
    </font>
    <font>
      <sz val="10"/>
      <color rgb="FF000000"/>
      <name val="Swis721 Cn BT"/>
      <family val="2"/>
    </font>
    <font>
      <sz val="10"/>
      <color rgb="FFFF0000"/>
      <name val="Swis721 Cn BT"/>
      <family val="2"/>
    </font>
    <font>
      <sz val="11"/>
      <color rgb="FF000000"/>
      <name val="Swis721 Cn BT"/>
      <family val="2"/>
    </font>
    <font>
      <sz val="10"/>
      <color rgb="FFFF0000"/>
      <name val="Calibri"/>
      <family val="2"/>
    </font>
    <font>
      <sz val="10"/>
      <color theme="1"/>
      <name val="Arial"/>
      <family val="2"/>
    </font>
    <font>
      <sz val="8"/>
      <name val="Calibri"/>
      <family val="2"/>
      <scheme val="minor"/>
    </font>
    <font>
      <b/>
      <sz val="10"/>
      <color theme="1"/>
      <name val="Arial"/>
      <family val="2"/>
    </font>
    <font>
      <b/>
      <sz val="11"/>
      <name val="Arial"/>
      <family val="2"/>
    </font>
    <font>
      <b/>
      <sz val="10"/>
      <color theme="0" tint="-4.9989318521683403E-2"/>
      <name val="Arial"/>
      <family val="2"/>
    </font>
  </fonts>
  <fills count="19">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AEAAAA"/>
        <bgColor rgb="FF000000"/>
      </patternFill>
    </fill>
    <fill>
      <patternFill patternType="solid">
        <fgColor rgb="FFAEAAAA"/>
        <bgColor rgb="FFBFBFBF"/>
      </patternFill>
    </fill>
    <fill>
      <patternFill patternType="solid">
        <fgColor rgb="FFD9D9D9"/>
        <bgColor rgb="FF000000"/>
      </patternFill>
    </fill>
    <fill>
      <patternFill patternType="solid">
        <fgColor rgb="FF333F4F"/>
        <bgColor rgb="FF000000"/>
      </patternFill>
    </fill>
    <fill>
      <patternFill patternType="solid">
        <fgColor rgb="FFBFBFBF"/>
        <bgColor rgb="FFBFBFBF"/>
      </patternFill>
    </fill>
    <fill>
      <patternFill patternType="solid">
        <fgColor rgb="FFBFBFBF"/>
        <bgColor rgb="FF000000"/>
      </patternFill>
    </fill>
    <fill>
      <patternFill patternType="solid">
        <fgColor rgb="FFFFFFFF"/>
        <bgColor rgb="FF000000"/>
      </patternFill>
    </fill>
    <fill>
      <patternFill patternType="solid">
        <fgColor rgb="FFFFFFFF"/>
        <bgColor rgb="FFFFFFFF"/>
      </patternFill>
    </fill>
    <fill>
      <patternFill patternType="solid">
        <fgColor rgb="FFA6A6A6"/>
        <bgColor rgb="FFBFBFBF"/>
      </patternFill>
    </fill>
    <fill>
      <patternFill patternType="solid">
        <fgColor rgb="FFA6A6A6"/>
        <bgColor rgb="FF000000"/>
      </patternFill>
    </fill>
    <fill>
      <patternFill patternType="solid">
        <fgColor rgb="FFBFBFBF"/>
        <bgColor rgb="FF333F4F"/>
      </patternFill>
    </fill>
    <fill>
      <patternFill patternType="solid">
        <fgColor theme="2"/>
        <bgColor indexed="64"/>
      </patternFill>
    </fill>
    <fill>
      <patternFill patternType="solid">
        <fgColor theme="0"/>
        <bgColor indexed="64"/>
      </patternFill>
    </fill>
    <fill>
      <patternFill patternType="solid">
        <fgColor theme="0"/>
        <bgColor rgb="FFBFBFBF"/>
      </patternFill>
    </fill>
    <fill>
      <patternFill patternType="solid">
        <fgColor theme="0"/>
        <bgColor rgb="FF000000"/>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bottom/>
      <diagonal/>
    </border>
    <border>
      <left style="thin">
        <color indexed="64"/>
      </left>
      <right/>
      <top style="thin">
        <color indexed="64"/>
      </top>
      <bottom style="hair">
        <color indexed="64"/>
      </bottom>
      <diagonal/>
    </border>
    <border>
      <left style="thin">
        <color rgb="FF000000"/>
      </left>
      <right style="thin">
        <color rgb="FF000000"/>
      </right>
      <top/>
      <bottom/>
      <diagonal/>
    </border>
    <border>
      <left style="thin">
        <color indexed="64"/>
      </left>
      <right style="thin">
        <color indexed="64"/>
      </right>
      <top style="thin">
        <color indexed="64"/>
      </top>
      <bottom style="hair">
        <color indexed="64"/>
      </bottom>
      <diagonal/>
    </border>
    <border>
      <left style="thin">
        <color rgb="FF000000"/>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rgb="FF000000"/>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166" fontId="1" fillId="0" borderId="0"/>
    <xf numFmtId="0" fontId="12" fillId="0" borderId="0"/>
    <xf numFmtId="0" fontId="12" fillId="0" borderId="0"/>
    <xf numFmtId="0" fontId="1" fillId="0" borderId="0"/>
    <xf numFmtId="0" fontId="1" fillId="0" borderId="0"/>
    <xf numFmtId="0" fontId="1" fillId="0" borderId="0"/>
    <xf numFmtId="169" fontId="1" fillId="0" borderId="0" applyFont="0" applyFill="0" applyBorder="0" applyAlignment="0" applyProtection="0"/>
    <xf numFmtId="164" fontId="20" fillId="0" borderId="0" applyFont="0" applyFill="0" applyBorder="0" applyAlignment="0" applyProtection="0"/>
    <xf numFmtId="173" fontId="12" fillId="0" borderId="0" applyFont="0" applyFill="0" applyBorder="0" applyAlignment="0" applyProtection="0"/>
    <xf numFmtId="0" fontId="12" fillId="0" borderId="0"/>
    <xf numFmtId="43"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cellStyleXfs>
  <cellXfs count="308">
    <xf numFmtId="0" fontId="0" fillId="0" borderId="0" xfId="0"/>
    <xf numFmtId="0" fontId="4" fillId="0" borderId="0" xfId="0" applyFont="1"/>
    <xf numFmtId="0" fontId="7" fillId="0" borderId="0" xfId="0" applyFont="1"/>
    <xf numFmtId="0" fontId="8" fillId="2" borderId="9" xfId="0" applyFont="1" applyFill="1" applyBorder="1" applyAlignment="1">
      <alignment horizontal="center" vertical="center" wrapText="1"/>
    </xf>
    <xf numFmtId="164" fontId="9" fillId="2" borderId="9" xfId="0" applyNumberFormat="1" applyFont="1" applyFill="1" applyBorder="1" applyAlignment="1">
      <alignment vertical="center" wrapText="1"/>
    </xf>
    <xf numFmtId="0" fontId="5" fillId="4" borderId="9" xfId="0" applyFont="1" applyFill="1" applyBorder="1" applyAlignment="1">
      <alignment horizontal="center" vertical="center" wrapText="1"/>
    </xf>
    <xf numFmtId="164" fontId="5" fillId="0" borderId="13" xfId="0" applyNumberFormat="1" applyFont="1" applyBorder="1" applyAlignment="1">
      <alignment horizontal="left" vertical="center"/>
    </xf>
    <xf numFmtId="0" fontId="5" fillId="6" borderId="14" xfId="0" applyFont="1" applyFill="1" applyBorder="1" applyAlignment="1">
      <alignment horizontal="center" vertical="center"/>
    </xf>
    <xf numFmtId="0" fontId="11" fillId="6" borderId="15" xfId="0" applyFont="1" applyFill="1" applyBorder="1" applyAlignment="1">
      <alignment horizontal="left"/>
    </xf>
    <xf numFmtId="164" fontId="5" fillId="6" borderId="16" xfId="0" applyNumberFormat="1" applyFont="1" applyFill="1" applyBorder="1" applyAlignment="1">
      <alignment horizontal="left" vertical="center"/>
    </xf>
    <xf numFmtId="164" fontId="5" fillId="0" borderId="17" xfId="0" applyNumberFormat="1" applyFont="1" applyBorder="1" applyAlignment="1">
      <alignment horizontal="left" vertical="center"/>
    </xf>
    <xf numFmtId="0" fontId="11" fillId="0" borderId="14" xfId="0" applyFont="1" applyBorder="1" applyAlignment="1">
      <alignment horizontal="center" vertical="center"/>
    </xf>
    <xf numFmtId="2" fontId="12" fillId="0" borderId="15" xfId="0" applyNumberFormat="1" applyFont="1" applyBorder="1" applyAlignment="1">
      <alignment horizontal="justify" vertical="center" wrapText="1"/>
    </xf>
    <xf numFmtId="2" fontId="13" fillId="0" borderId="15" xfId="0" applyNumberFormat="1" applyFont="1" applyBorder="1" applyAlignment="1">
      <alignment horizontal="center" vertical="center" wrapText="1"/>
    </xf>
    <xf numFmtId="165" fontId="11" fillId="0" borderId="9" xfId="0" applyNumberFormat="1" applyFont="1" applyBorder="1" applyAlignment="1">
      <alignment vertical="center" wrapText="1"/>
    </xf>
    <xf numFmtId="164" fontId="11" fillId="0" borderId="18" xfId="0" applyNumberFormat="1" applyFont="1" applyBorder="1" applyAlignment="1">
      <alignment horizontal="center" vertical="center"/>
    </xf>
    <xf numFmtId="0" fontId="11" fillId="0" borderId="9" xfId="0" applyFont="1" applyBorder="1" applyAlignment="1">
      <alignment horizontal="left" vertical="center" wrapText="1"/>
    </xf>
    <xf numFmtId="0" fontId="14" fillId="6" borderId="15" xfId="0" applyFont="1" applyFill="1" applyBorder="1" applyAlignment="1">
      <alignment horizontal="left"/>
    </xf>
    <xf numFmtId="164" fontId="5" fillId="6" borderId="15" xfId="0" applyNumberFormat="1" applyFont="1" applyFill="1" applyBorder="1" applyAlignment="1">
      <alignment horizontal="left" vertical="center"/>
    </xf>
    <xf numFmtId="0" fontId="5" fillId="0" borderId="19" xfId="0" applyFont="1" applyBorder="1" applyAlignment="1">
      <alignment horizontal="center" vertical="center" wrapText="1"/>
    </xf>
    <xf numFmtId="2" fontId="11" fillId="0" borderId="15" xfId="0" applyNumberFormat="1" applyFont="1" applyBorder="1" applyAlignment="1">
      <alignment horizontal="center" vertical="center" wrapText="1"/>
    </xf>
    <xf numFmtId="164" fontId="11" fillId="0" borderId="20"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vertical="center"/>
    </xf>
    <xf numFmtId="2" fontId="12" fillId="0" borderId="23" xfId="0" applyNumberFormat="1" applyFont="1" applyBorder="1" applyAlignment="1">
      <alignment horizontal="center" vertical="center" wrapText="1"/>
    </xf>
    <xf numFmtId="165" fontId="11" fillId="0" borderId="24" xfId="0" applyNumberFormat="1" applyFont="1" applyBorder="1" applyAlignment="1">
      <alignment vertical="center" wrapText="1"/>
    </xf>
    <xf numFmtId="164" fontId="11" fillId="0" borderId="25" xfId="0" applyNumberFormat="1" applyFont="1" applyBorder="1" applyAlignment="1">
      <alignment horizontal="center" vertical="center"/>
    </xf>
    <xf numFmtId="0" fontId="11" fillId="0" borderId="26" xfId="0" applyFont="1" applyBorder="1" applyAlignment="1">
      <alignment horizontal="left" vertical="center" wrapText="1"/>
    </xf>
    <xf numFmtId="0" fontId="8" fillId="7" borderId="9" xfId="0" applyFont="1" applyFill="1" applyBorder="1" applyAlignment="1">
      <alignment horizontal="center" vertical="center" wrapText="1"/>
    </xf>
    <xf numFmtId="166" fontId="4" fillId="0" borderId="0" xfId="3" applyFont="1"/>
    <xf numFmtId="2" fontId="12" fillId="0" borderId="15" xfId="0" applyNumberFormat="1" applyFont="1" applyBorder="1" applyAlignment="1">
      <alignment horizontal="justify" vertical="top" wrapText="1"/>
    </xf>
    <xf numFmtId="44" fontId="11" fillId="0" borderId="15" xfId="2" applyFont="1" applyFill="1" applyBorder="1" applyAlignment="1">
      <alignment horizontal="center" vertical="center"/>
    </xf>
    <xf numFmtId="2" fontId="11" fillId="0" borderId="15" xfId="0" applyNumberFormat="1" applyFont="1" applyBorder="1" applyAlignment="1">
      <alignment horizontal="justify" vertical="center" wrapText="1"/>
    </xf>
    <xf numFmtId="44" fontId="12" fillId="0" borderId="15" xfId="2" applyFont="1" applyFill="1" applyBorder="1" applyAlignment="1">
      <alignment horizontal="center" vertical="center"/>
    </xf>
    <xf numFmtId="0" fontId="11" fillId="0" borderId="15" xfId="0" applyFont="1" applyBorder="1" applyAlignment="1">
      <alignment horizontal="center" vertical="center" wrapText="1"/>
    </xf>
    <xf numFmtId="4" fontId="11" fillId="0" borderId="15" xfId="3" applyNumberFormat="1" applyFont="1" applyBorder="1" applyAlignment="1">
      <alignment horizontal="justify" vertical="top" wrapText="1"/>
    </xf>
    <xf numFmtId="49" fontId="11" fillId="0" borderId="15" xfId="1" applyNumberFormat="1" applyFont="1" applyFill="1" applyBorder="1" applyAlignment="1">
      <alignment horizontal="justify" vertical="top" wrapText="1"/>
    </xf>
    <xf numFmtId="43" fontId="11" fillId="0" borderId="15" xfId="1" applyFont="1" applyFill="1" applyBorder="1" applyAlignment="1">
      <alignment horizontal="center" vertical="center"/>
    </xf>
    <xf numFmtId="43" fontId="4" fillId="0" borderId="0" xfId="1" applyFont="1" applyFill="1" applyBorder="1"/>
    <xf numFmtId="49" fontId="11" fillId="0" borderId="15" xfId="1" applyNumberFormat="1" applyFont="1" applyFill="1" applyBorder="1" applyAlignment="1">
      <alignment horizontal="justify" vertical="center" wrapText="1"/>
    </xf>
    <xf numFmtId="43" fontId="16" fillId="0" borderId="17" xfId="1" applyFont="1" applyFill="1" applyBorder="1" applyAlignment="1">
      <alignment horizontal="center" vertical="top"/>
    </xf>
    <xf numFmtId="0" fontId="12" fillId="0" borderId="15" xfId="0" applyFont="1" applyBorder="1" applyAlignment="1">
      <alignment vertical="center" wrapText="1"/>
    </xf>
    <xf numFmtId="164" fontId="11" fillId="0" borderId="29" xfId="0" applyNumberFormat="1" applyFont="1" applyBorder="1" applyAlignment="1">
      <alignment horizontal="center" vertical="center"/>
    </xf>
    <xf numFmtId="164" fontId="11" fillId="0" borderId="29" xfId="0" applyNumberFormat="1" applyFont="1" applyBorder="1" applyAlignment="1">
      <alignment horizontal="left" vertical="center"/>
    </xf>
    <xf numFmtId="4" fontId="16" fillId="0" borderId="17" xfId="3" applyNumberFormat="1" applyFont="1" applyBorder="1" applyAlignment="1">
      <alignment horizontal="center" vertical="top"/>
    </xf>
    <xf numFmtId="0" fontId="12" fillId="0" borderId="15" xfId="4" applyBorder="1" applyAlignment="1">
      <alignment horizontal="justify" vertical="center" wrapText="1"/>
    </xf>
    <xf numFmtId="4" fontId="12" fillId="0" borderId="15" xfId="5" applyNumberFormat="1" applyBorder="1" applyAlignment="1">
      <alignment horizontal="center" vertical="center"/>
    </xf>
    <xf numFmtId="166" fontId="12" fillId="0" borderId="15" xfId="4" applyNumberFormat="1" applyBorder="1" applyAlignment="1">
      <alignment horizontal="center" vertical="center"/>
    </xf>
    <xf numFmtId="0" fontId="17" fillId="10" borderId="0" xfId="6" applyFont="1" applyFill="1" applyAlignment="1">
      <alignment vertical="center" wrapText="1"/>
    </xf>
    <xf numFmtId="0" fontId="11" fillId="0" borderId="15" xfId="4" applyFont="1" applyBorder="1" applyAlignment="1">
      <alignment vertical="center" wrapText="1"/>
    </xf>
    <xf numFmtId="0" fontId="12" fillId="0" borderId="30" xfId="4" applyBorder="1" applyAlignment="1">
      <alignment horizontal="justify" vertical="center" wrapText="1"/>
    </xf>
    <xf numFmtId="4" fontId="12" fillId="0" borderId="30" xfId="5" applyNumberFormat="1" applyBorder="1" applyAlignment="1">
      <alignment horizontal="center" vertical="center"/>
    </xf>
    <xf numFmtId="166" fontId="12" fillId="0" borderId="30" xfId="4" applyNumberFormat="1" applyBorder="1" applyAlignment="1">
      <alignment horizontal="center" vertical="center"/>
    </xf>
    <xf numFmtId="164" fontId="18" fillId="2" borderId="9" xfId="0" applyNumberFormat="1" applyFont="1" applyFill="1" applyBorder="1" applyAlignment="1">
      <alignment vertical="center" wrapText="1"/>
    </xf>
    <xf numFmtId="0" fontId="5" fillId="8" borderId="9" xfId="0" applyFont="1" applyFill="1" applyBorder="1" applyAlignment="1">
      <alignment horizontal="center" vertical="center" wrapText="1"/>
    </xf>
    <xf numFmtId="165" fontId="12" fillId="0" borderId="9" xfId="0" applyNumberFormat="1" applyFont="1" applyBorder="1" applyAlignment="1">
      <alignment vertical="center" wrapText="1"/>
    </xf>
    <xf numFmtId="0" fontId="11" fillId="0" borderId="0" xfId="0" applyFont="1"/>
    <xf numFmtId="0" fontId="14" fillId="0" borderId="0" xfId="0" applyFont="1"/>
    <xf numFmtId="0" fontId="11" fillId="0" borderId="9" xfId="0" applyFont="1" applyBorder="1" applyAlignment="1">
      <alignment horizontal="center" vertical="center" wrapText="1"/>
    </xf>
    <xf numFmtId="165" fontId="5" fillId="0" borderId="9" xfId="0" applyNumberFormat="1" applyFont="1" applyBorder="1" applyAlignment="1">
      <alignment vertical="center"/>
    </xf>
    <xf numFmtId="0" fontId="26" fillId="0" borderId="0" xfId="0" applyFont="1"/>
    <xf numFmtId="0" fontId="27" fillId="0" borderId="0" xfId="0" applyFont="1"/>
    <xf numFmtId="0" fontId="28" fillId="0" borderId="0" xfId="0" applyFont="1"/>
    <xf numFmtId="0" fontId="29" fillId="0" borderId="0" xfId="0" applyFont="1"/>
    <xf numFmtId="0" fontId="30" fillId="0" borderId="9" xfId="0" applyFont="1" applyBorder="1" applyAlignment="1">
      <alignment horizontal="center" vertical="center" wrapText="1"/>
    </xf>
    <xf numFmtId="165" fontId="30" fillId="0" borderId="9" xfId="0" applyNumberFormat="1" applyFont="1" applyBorder="1" applyAlignment="1">
      <alignment vertical="center" wrapText="1"/>
    </xf>
    <xf numFmtId="0" fontId="30" fillId="0" borderId="9" xfId="0" applyFont="1" applyBorder="1" applyAlignment="1">
      <alignment horizontal="left" vertical="center" wrapText="1"/>
    </xf>
    <xf numFmtId="164" fontId="5" fillId="4" borderId="31" xfId="0" applyNumberFormat="1" applyFont="1" applyFill="1" applyBorder="1" applyAlignment="1">
      <alignment horizontal="left" vertical="center"/>
    </xf>
    <xf numFmtId="43" fontId="12" fillId="0" borderId="15" xfId="1" applyFont="1" applyFill="1" applyBorder="1" applyAlignment="1">
      <alignment horizontal="right" vertical="center"/>
    </xf>
    <xf numFmtId="2" fontId="11" fillId="0" borderId="15" xfId="0" applyNumberFormat="1" applyFont="1" applyBorder="1" applyAlignment="1">
      <alignment horizontal="right" vertical="center"/>
    </xf>
    <xf numFmtId="2" fontId="11" fillId="0" borderId="23" xfId="0" applyNumberFormat="1" applyFont="1" applyBorder="1" applyAlignment="1">
      <alignment horizontal="right" vertical="center"/>
    </xf>
    <xf numFmtId="4" fontId="11" fillId="0" borderId="15" xfId="3" applyNumberFormat="1" applyFont="1" applyBorder="1" applyAlignment="1">
      <alignment horizontal="right" vertical="center"/>
    </xf>
    <xf numFmtId="4" fontId="12" fillId="0" borderId="15" xfId="3" applyNumberFormat="1" applyFont="1" applyBorder="1" applyAlignment="1">
      <alignment horizontal="right" vertical="center"/>
    </xf>
    <xf numFmtId="43" fontId="11" fillId="0" borderId="15" xfId="1" applyFont="1" applyFill="1" applyBorder="1" applyAlignment="1">
      <alignment horizontal="right" vertical="center"/>
    </xf>
    <xf numFmtId="2" fontId="12" fillId="0" borderId="15" xfId="4" applyNumberFormat="1" applyBorder="1" applyAlignment="1">
      <alignment horizontal="right" vertical="center"/>
    </xf>
    <xf numFmtId="2" fontId="11" fillId="0" borderId="15" xfId="4" applyNumberFormat="1" applyFont="1" applyBorder="1" applyAlignment="1">
      <alignment horizontal="right" vertical="center"/>
    </xf>
    <xf numFmtId="2" fontId="11" fillId="0" borderId="30" xfId="4" applyNumberFormat="1" applyFont="1" applyBorder="1" applyAlignment="1">
      <alignment horizontal="right" vertical="center"/>
    </xf>
    <xf numFmtId="2" fontId="27" fillId="0" borderId="0" xfId="0" applyNumberFormat="1" applyFont="1" applyAlignment="1">
      <alignment horizontal="right"/>
    </xf>
    <xf numFmtId="0" fontId="29" fillId="0" borderId="0" xfId="0" applyFont="1" applyAlignment="1">
      <alignment horizontal="right"/>
    </xf>
    <xf numFmtId="0" fontId="12" fillId="0" borderId="0" xfId="0" applyFont="1"/>
    <xf numFmtId="0" fontId="12" fillId="10" borderId="0" xfId="0" applyFont="1" applyFill="1"/>
    <xf numFmtId="0" fontId="13" fillId="0" borderId="0" xfId="0" applyFont="1"/>
    <xf numFmtId="43" fontId="12" fillId="0" borderId="9" xfId="1" applyFont="1" applyFill="1" applyBorder="1" applyAlignment="1">
      <alignment horizontal="right" vertical="center"/>
    </xf>
    <xf numFmtId="2" fontId="11" fillId="0" borderId="9" xfId="1" applyNumberFormat="1" applyFont="1" applyFill="1" applyBorder="1" applyAlignment="1">
      <alignment horizontal="right" vertical="center"/>
    </xf>
    <xf numFmtId="170" fontId="12" fillId="0" borderId="9" xfId="10" applyNumberFormat="1" applyFont="1" applyFill="1" applyBorder="1" applyAlignment="1">
      <alignment horizontal="center" vertical="center" wrapText="1"/>
    </xf>
    <xf numFmtId="43" fontId="12" fillId="0" borderId="9" xfId="1" applyFont="1" applyFill="1" applyBorder="1" applyAlignment="1">
      <alignment vertical="center" wrapText="1"/>
    </xf>
    <xf numFmtId="2" fontId="11" fillId="0" borderId="9" xfId="0" applyNumberFormat="1" applyFont="1" applyBorder="1" applyAlignment="1">
      <alignment horizontal="right" vertical="center" wrapText="1"/>
    </xf>
    <xf numFmtId="170" fontId="11" fillId="0" borderId="9" xfId="10" applyNumberFormat="1" applyFont="1" applyFill="1" applyBorder="1" applyAlignment="1">
      <alignment horizontal="center" vertical="center" wrapText="1"/>
    </xf>
    <xf numFmtId="2" fontId="11" fillId="0" borderId="9" xfId="1" applyNumberFormat="1" applyFont="1" applyFill="1" applyBorder="1" applyAlignment="1">
      <alignment horizontal="right" vertical="center" wrapText="1"/>
    </xf>
    <xf numFmtId="2" fontId="12" fillId="0" borderId="9" xfId="1" applyNumberFormat="1" applyFont="1" applyFill="1" applyBorder="1" applyAlignment="1">
      <alignment horizontal="right" vertical="center" wrapText="1"/>
    </xf>
    <xf numFmtId="170" fontId="12" fillId="0" borderId="9" xfId="0" applyNumberFormat="1" applyFont="1" applyBorder="1" applyAlignment="1">
      <alignment horizontal="center" vertical="center"/>
    </xf>
    <xf numFmtId="0" fontId="12" fillId="0" borderId="9" xfId="0" applyFont="1" applyBorder="1" applyAlignment="1">
      <alignment horizontal="center" vertical="center" wrapText="1"/>
    </xf>
    <xf numFmtId="2" fontId="12" fillId="0" borderId="9" xfId="0" applyNumberFormat="1" applyFont="1" applyBorder="1" applyAlignment="1">
      <alignment horizontal="justify" vertical="center" wrapText="1"/>
    </xf>
    <xf numFmtId="44" fontId="12" fillId="0" borderId="9" xfId="2" applyFont="1" applyFill="1" applyBorder="1" applyAlignment="1">
      <alignment horizontal="center" vertical="center"/>
    </xf>
    <xf numFmtId="44" fontId="11" fillId="0" borderId="9" xfId="2" applyFont="1" applyFill="1" applyBorder="1" applyAlignment="1">
      <alignment horizontal="center" vertical="center"/>
    </xf>
    <xf numFmtId="4" fontId="11" fillId="0" borderId="9" xfId="3" applyNumberFormat="1" applyFont="1" applyBorder="1" applyAlignment="1">
      <alignment horizontal="center" vertical="center"/>
    </xf>
    <xf numFmtId="164" fontId="12" fillId="0" borderId="9" xfId="0" applyNumberFormat="1" applyFont="1" applyBorder="1" applyAlignment="1">
      <alignment horizontal="center" vertical="center"/>
    </xf>
    <xf numFmtId="43" fontId="12" fillId="0" borderId="9" xfId="1" applyFont="1" applyFill="1" applyBorder="1" applyAlignment="1">
      <alignment horizontal="center" vertical="center" wrapText="1"/>
    </xf>
    <xf numFmtId="0" fontId="6" fillId="0" borderId="9" xfId="0" applyFont="1" applyBorder="1" applyAlignment="1">
      <alignment vertical="center"/>
    </xf>
    <xf numFmtId="0" fontId="6" fillId="0" borderId="9" xfId="0" applyFont="1" applyBorder="1" applyAlignment="1">
      <alignment vertical="center" wrapText="1"/>
    </xf>
    <xf numFmtId="2" fontId="11" fillId="0" borderId="9" xfId="0" applyNumberFormat="1" applyFont="1" applyBorder="1" applyAlignment="1">
      <alignment horizontal="right" vertical="center"/>
    </xf>
    <xf numFmtId="0" fontId="11" fillId="0" borderId="9" xfId="0" applyFont="1" applyBorder="1" applyAlignment="1">
      <alignment horizontal="center" vertical="center"/>
    </xf>
    <xf numFmtId="0" fontId="11" fillId="0" borderId="9" xfId="0" applyFont="1" applyBorder="1" applyAlignment="1">
      <alignment horizontal="justify" vertical="center" wrapText="1"/>
    </xf>
    <xf numFmtId="0" fontId="15" fillId="0" borderId="9" xfId="0" applyFont="1" applyBorder="1" applyAlignment="1">
      <alignment horizontal="right"/>
    </xf>
    <xf numFmtId="0" fontId="15" fillId="0" borderId="9" xfId="0" applyFont="1" applyBorder="1"/>
    <xf numFmtId="0" fontId="12" fillId="0" borderId="9" xfId="0" applyFont="1" applyBorder="1" applyAlignment="1">
      <alignment horizontal="left" vertical="center" wrapText="1"/>
    </xf>
    <xf numFmtId="0" fontId="6" fillId="0" borderId="9" xfId="0" applyFont="1" applyBorder="1"/>
    <xf numFmtId="0" fontId="12" fillId="0" borderId="9" xfId="0" applyFont="1" applyBorder="1" applyAlignment="1">
      <alignment horizontal="justify" vertical="center" wrapText="1"/>
    </xf>
    <xf numFmtId="0" fontId="6" fillId="0" borderId="9" xfId="0" applyFont="1" applyBorder="1" applyAlignment="1">
      <alignment horizontal="left" vertical="center" wrapText="1"/>
    </xf>
    <xf numFmtId="0" fontId="5" fillId="0" borderId="9" xfId="0" applyFont="1" applyBorder="1" applyAlignment="1">
      <alignment vertical="center"/>
    </xf>
    <xf numFmtId="4" fontId="11" fillId="0" borderId="9" xfId="3" applyNumberFormat="1" applyFont="1" applyBorder="1" applyAlignment="1">
      <alignment horizontal="justify" vertical="top" wrapText="1"/>
    </xf>
    <xf numFmtId="4" fontId="11" fillId="0" borderId="9" xfId="3" applyNumberFormat="1" applyFont="1" applyBorder="1" applyAlignment="1">
      <alignment horizontal="justify" vertical="center" wrapText="1"/>
    </xf>
    <xf numFmtId="2" fontId="11" fillId="0" borderId="9" xfId="0" applyNumberFormat="1" applyFont="1" applyBorder="1" applyAlignment="1">
      <alignment horizontal="center" vertical="center" wrapText="1"/>
    </xf>
    <xf numFmtId="0" fontId="15" fillId="0" borderId="9" xfId="0" applyFont="1" applyBorder="1" applyAlignment="1">
      <alignment horizontal="right" vertical="center"/>
    </xf>
    <xf numFmtId="0" fontId="15" fillId="0" borderId="9" xfId="0" applyFont="1" applyBorder="1" applyAlignment="1">
      <alignment vertical="center"/>
    </xf>
    <xf numFmtId="43" fontId="11" fillId="0" borderId="9" xfId="1" applyFont="1" applyFill="1" applyBorder="1" applyAlignment="1">
      <alignment horizontal="right" vertical="center"/>
    </xf>
    <xf numFmtId="0" fontId="22" fillId="0" borderId="9" xfId="0" applyFont="1" applyBorder="1"/>
    <xf numFmtId="4" fontId="11" fillId="0" borderId="9" xfId="3" applyNumberFormat="1" applyFont="1" applyBorder="1" applyAlignment="1">
      <alignment horizontal="right" vertical="center"/>
    </xf>
    <xf numFmtId="0" fontId="12" fillId="0" borderId="9" xfId="0" applyFont="1" applyBorder="1"/>
    <xf numFmtId="44" fontId="6" fillId="0" borderId="9" xfId="2" applyFont="1" applyFill="1" applyBorder="1" applyAlignment="1">
      <alignment vertical="center"/>
    </xf>
    <xf numFmtId="0" fontId="5" fillId="0" borderId="9" xfId="0" applyFont="1" applyBorder="1" applyAlignment="1">
      <alignment horizontal="center" vertical="center" wrapText="1"/>
    </xf>
    <xf numFmtId="4" fontId="5" fillId="0" borderId="9" xfId="0" applyNumberFormat="1" applyFont="1" applyBorder="1" applyAlignment="1">
      <alignment horizontal="justify" vertical="center" wrapText="1"/>
    </xf>
    <xf numFmtId="4" fontId="5" fillId="0" borderId="9" xfId="0" applyNumberFormat="1" applyFont="1" applyBorder="1" applyAlignment="1">
      <alignment vertical="top"/>
    </xf>
    <xf numFmtId="4" fontId="15" fillId="0" borderId="9" xfId="0" applyNumberFormat="1" applyFont="1" applyBorder="1" applyAlignment="1">
      <alignment horizontal="right" vertical="top"/>
    </xf>
    <xf numFmtId="4" fontId="15" fillId="0" borderId="9" xfId="0" applyNumberFormat="1" applyFont="1" applyBorder="1" applyAlignment="1">
      <alignment vertical="top"/>
    </xf>
    <xf numFmtId="0" fontId="12" fillId="0" borderId="9" xfId="4" applyBorder="1" applyAlignment="1">
      <alignment horizontal="justify" vertical="center" wrapText="1"/>
    </xf>
    <xf numFmtId="4" fontId="12" fillId="0" borderId="9" xfId="5" applyNumberFormat="1" applyBorder="1" applyAlignment="1">
      <alignment horizontal="center" vertical="center"/>
    </xf>
    <xf numFmtId="2" fontId="12" fillId="0" borderId="9" xfId="4" applyNumberFormat="1" applyBorder="1" applyAlignment="1">
      <alignment horizontal="right" vertical="center"/>
    </xf>
    <xf numFmtId="166" fontId="12" fillId="0" borderId="9" xfId="4" applyNumberFormat="1" applyBorder="1" applyAlignment="1">
      <alignment horizontal="center" vertical="center"/>
    </xf>
    <xf numFmtId="0" fontId="11" fillId="0" borderId="9" xfId="4" applyFont="1" applyBorder="1" applyAlignment="1">
      <alignment vertical="center" wrapText="1"/>
    </xf>
    <xf numFmtId="2" fontId="11" fillId="0" borderId="9" xfId="4" applyNumberFormat="1" applyFont="1" applyBorder="1" applyAlignment="1">
      <alignment horizontal="right" vertical="center"/>
    </xf>
    <xf numFmtId="43" fontId="11" fillId="0" borderId="9" xfId="0" applyNumberFormat="1" applyFont="1" applyBorder="1" applyAlignment="1">
      <alignment horizontal="right" vertical="center"/>
    </xf>
    <xf numFmtId="0" fontId="11" fillId="0" borderId="9" xfId="0" applyFont="1" applyBorder="1" applyAlignment="1">
      <alignment vertical="center" wrapText="1"/>
    </xf>
    <xf numFmtId="2" fontId="12" fillId="0" borderId="9" xfId="0" applyNumberFormat="1" applyFont="1" applyBorder="1" applyAlignment="1">
      <alignment vertical="center" wrapText="1"/>
    </xf>
    <xf numFmtId="49" fontId="11" fillId="0" borderId="9" xfId="1" applyNumberFormat="1" applyFont="1" applyFill="1" applyBorder="1" applyAlignment="1">
      <alignment horizontal="justify" vertical="center" wrapText="1"/>
    </xf>
    <xf numFmtId="0" fontId="11" fillId="0" borderId="9" xfId="0" applyFont="1" applyBorder="1" applyAlignment="1">
      <alignment wrapText="1"/>
    </xf>
    <xf numFmtId="2" fontId="6" fillId="0" borderId="9" xfId="7" applyNumberFormat="1" applyFont="1" applyBorder="1" applyAlignment="1">
      <alignment horizontal="center" vertical="center" wrapText="1"/>
    </xf>
    <xf numFmtId="44" fontId="6" fillId="0" borderId="9" xfId="7" applyNumberFormat="1" applyFont="1" applyBorder="1" applyAlignment="1">
      <alignment vertical="center" wrapText="1"/>
    </xf>
    <xf numFmtId="170" fontId="12" fillId="0" borderId="9" xfId="0" applyNumberFormat="1" applyFont="1" applyBorder="1" applyAlignment="1">
      <alignment vertical="center"/>
    </xf>
    <xf numFmtId="0" fontId="12" fillId="0" borderId="9" xfId="0" applyFont="1" applyBorder="1" applyAlignment="1">
      <alignment vertical="center" wrapText="1"/>
    </xf>
    <xf numFmtId="170" fontId="12" fillId="0" borderId="9" xfId="2" applyNumberFormat="1" applyFont="1" applyFill="1" applyBorder="1" applyAlignment="1">
      <alignment horizontal="center" vertical="center"/>
    </xf>
    <xf numFmtId="0" fontId="5" fillId="4" borderId="9" xfId="0" applyFont="1" applyFill="1" applyBorder="1" applyAlignment="1">
      <alignment horizontal="center" vertical="center"/>
    </xf>
    <xf numFmtId="0" fontId="5" fillId="6" borderId="9" xfId="0" applyFont="1" applyFill="1" applyBorder="1" applyAlignment="1">
      <alignment horizontal="center" vertical="center"/>
    </xf>
    <xf numFmtId="164" fontId="5" fillId="15" borderId="9" xfId="0" applyNumberFormat="1" applyFont="1" applyFill="1" applyBorder="1" applyAlignment="1">
      <alignment horizontal="left" vertical="center"/>
    </xf>
    <xf numFmtId="164" fontId="5" fillId="15" borderId="9" xfId="0" applyNumberFormat="1" applyFont="1" applyFill="1" applyBorder="1" applyAlignment="1">
      <alignment horizontal="right" vertical="center"/>
    </xf>
    <xf numFmtId="0" fontId="5" fillId="0" borderId="9" xfId="0" applyFont="1" applyBorder="1" applyAlignment="1">
      <alignment horizontal="center" vertical="center"/>
    </xf>
    <xf numFmtId="0" fontId="11" fillId="0" borderId="9" xfId="0" applyFont="1" applyBorder="1" applyAlignment="1">
      <alignment horizontal="left"/>
    </xf>
    <xf numFmtId="164" fontId="5" fillId="0" borderId="9" xfId="0" applyNumberFormat="1" applyFont="1" applyBorder="1" applyAlignment="1">
      <alignment horizontal="left" vertical="center"/>
    </xf>
    <xf numFmtId="0" fontId="11" fillId="11" borderId="9" xfId="0" applyFont="1" applyFill="1" applyBorder="1" applyAlignment="1">
      <alignment horizontal="left" vertical="center" wrapText="1"/>
    </xf>
    <xf numFmtId="2" fontId="30" fillId="0" borderId="9" xfId="0" applyNumberFormat="1" applyFont="1" applyBorder="1" applyAlignment="1">
      <alignment horizontal="right" vertical="center"/>
    </xf>
    <xf numFmtId="2" fontId="12" fillId="0" borderId="9" xfId="0" applyNumberFormat="1" applyFont="1" applyBorder="1" applyAlignment="1">
      <alignment horizontal="right" vertical="center"/>
    </xf>
    <xf numFmtId="164" fontId="11" fillId="0" borderId="9" xfId="0" applyNumberFormat="1" applyFont="1" applyBorder="1" applyAlignment="1">
      <alignment horizontal="center" vertical="center"/>
    </xf>
    <xf numFmtId="0" fontId="11" fillId="6" borderId="9" xfId="0" applyFont="1" applyFill="1" applyBorder="1" applyAlignment="1">
      <alignment horizontal="left"/>
    </xf>
    <xf numFmtId="164" fontId="5" fillId="6" borderId="9" xfId="0" applyNumberFormat="1" applyFont="1" applyFill="1" applyBorder="1" applyAlignment="1">
      <alignment horizontal="left" vertical="center"/>
    </xf>
    <xf numFmtId="44" fontId="11" fillId="0" borderId="9" xfId="0" applyNumberFormat="1" applyFont="1" applyBorder="1" applyAlignment="1">
      <alignment horizontal="left" vertical="center" wrapText="1"/>
    </xf>
    <xf numFmtId="2" fontId="11" fillId="0" borderId="9" xfId="0" applyNumberFormat="1" applyFont="1" applyBorder="1" applyAlignment="1">
      <alignment horizontal="justify" vertical="center" wrapText="1"/>
    </xf>
    <xf numFmtId="49" fontId="11" fillId="0" borderId="9" xfId="1" applyNumberFormat="1" applyFont="1" applyFill="1" applyBorder="1" applyAlignment="1">
      <alignment horizontal="justify" wrapText="1"/>
    </xf>
    <xf numFmtId="0" fontId="30" fillId="0" borderId="9" xfId="0" applyFont="1" applyBorder="1" applyAlignment="1">
      <alignment vertical="center" wrapText="1"/>
    </xf>
    <xf numFmtId="170" fontId="30" fillId="0" borderId="9" xfId="0" applyNumberFormat="1" applyFont="1" applyBorder="1" applyAlignment="1">
      <alignment vertical="center"/>
    </xf>
    <xf numFmtId="2" fontId="30" fillId="0" borderId="9" xfId="0" applyNumberFormat="1" applyFont="1" applyBorder="1" applyAlignment="1">
      <alignment horizontal="justify" vertical="center" wrapText="1"/>
    </xf>
    <xf numFmtId="164" fontId="30" fillId="0" borderId="9" xfId="0" applyNumberFormat="1" applyFont="1" applyBorder="1" applyAlignment="1">
      <alignment horizontal="center" vertical="center"/>
    </xf>
    <xf numFmtId="43" fontId="30" fillId="0" borderId="9" xfId="1" applyFont="1" applyFill="1" applyBorder="1" applyAlignment="1">
      <alignment vertical="center" wrapText="1"/>
    </xf>
    <xf numFmtId="43" fontId="30" fillId="0" borderId="9" xfId="1" applyFont="1" applyFill="1" applyBorder="1" applyAlignment="1">
      <alignment horizontal="center" vertical="center" wrapText="1"/>
    </xf>
    <xf numFmtId="2" fontId="30" fillId="0" borderId="9" xfId="1" applyNumberFormat="1" applyFont="1" applyFill="1" applyBorder="1" applyAlignment="1">
      <alignment horizontal="right" vertical="center" wrapText="1"/>
    </xf>
    <xf numFmtId="170" fontId="30" fillId="0" borderId="9" xfId="10" applyNumberFormat="1" applyFont="1" applyFill="1" applyBorder="1" applyAlignment="1">
      <alignment horizontal="center" vertical="center" wrapText="1"/>
    </xf>
    <xf numFmtId="44" fontId="32" fillId="0" borderId="9" xfId="7" applyNumberFormat="1" applyFont="1" applyBorder="1" applyAlignment="1">
      <alignment vertical="center" wrapText="1"/>
    </xf>
    <xf numFmtId="44" fontId="32" fillId="0" borderId="9" xfId="7" applyNumberFormat="1" applyFont="1" applyBorder="1" applyAlignment="1">
      <alignment horizontal="right" vertical="center" wrapText="1"/>
    </xf>
    <xf numFmtId="171" fontId="30" fillId="0" borderId="9" xfId="0" applyNumberFormat="1" applyFont="1" applyBorder="1" applyAlignment="1">
      <alignment horizontal="center" vertical="center"/>
    </xf>
    <xf numFmtId="2" fontId="30" fillId="0" borderId="9" xfId="0" applyNumberFormat="1" applyFont="1" applyBorder="1" applyAlignment="1">
      <alignment horizontal="right" vertical="center" wrapText="1"/>
    </xf>
    <xf numFmtId="164" fontId="11" fillId="0" borderId="9" xfId="0" applyNumberFormat="1" applyFont="1" applyBorder="1" applyAlignment="1">
      <alignment horizontal="left" vertical="center"/>
    </xf>
    <xf numFmtId="0" fontId="9" fillId="2" borderId="9" xfId="0" applyFont="1" applyFill="1" applyBorder="1" applyAlignment="1">
      <alignment horizontal="center" vertical="center" wrapText="1"/>
    </xf>
    <xf numFmtId="0" fontId="8" fillId="2" borderId="9" xfId="0" applyFont="1" applyFill="1" applyBorder="1" applyAlignment="1">
      <alignment vertical="center" wrapText="1"/>
    </xf>
    <xf numFmtId="0" fontId="9" fillId="2" borderId="9" xfId="0" applyFont="1" applyFill="1" applyBorder="1" applyAlignment="1">
      <alignment vertical="center" wrapText="1"/>
    </xf>
    <xf numFmtId="0" fontId="8" fillId="2" borderId="9" xfId="0" applyFont="1" applyFill="1" applyBorder="1" applyAlignment="1">
      <alignment horizontal="right" vertical="center" wrapText="1"/>
    </xf>
    <xf numFmtId="44" fontId="8" fillId="2" borderId="9" xfId="2" applyFont="1" applyFill="1" applyBorder="1" applyAlignment="1">
      <alignment vertical="center" wrapText="1"/>
    </xf>
    <xf numFmtId="0" fontId="5" fillId="12" borderId="9" xfId="0" applyFont="1" applyFill="1" applyBorder="1" applyAlignment="1">
      <alignment horizontal="center" vertical="center" wrapText="1"/>
    </xf>
    <xf numFmtId="2" fontId="11" fillId="0" borderId="9" xfId="0" applyNumberFormat="1" applyFont="1" applyBorder="1" applyAlignment="1">
      <alignment horizontal="left" vertical="center" wrapText="1"/>
    </xf>
    <xf numFmtId="2" fontId="24" fillId="0" borderId="9" xfId="0" applyNumberFormat="1" applyFont="1" applyBorder="1" applyAlignment="1">
      <alignment horizontal="center" vertical="center" wrapText="1"/>
    </xf>
    <xf numFmtId="0" fontId="5" fillId="8" borderId="9" xfId="0" applyFont="1" applyFill="1" applyBorder="1" applyAlignment="1">
      <alignment vertical="center" wrapText="1"/>
    </xf>
    <xf numFmtId="0" fontId="23" fillId="8" borderId="9" xfId="0" applyFont="1" applyFill="1" applyBorder="1" applyAlignment="1">
      <alignment vertical="center" wrapText="1"/>
    </xf>
    <xf numFmtId="0" fontId="15" fillId="8" borderId="9" xfId="0" applyFont="1" applyFill="1" applyBorder="1" applyAlignment="1">
      <alignment horizontal="right" vertical="center" wrapText="1"/>
    </xf>
    <xf numFmtId="0" fontId="15" fillId="8" borderId="9" xfId="0" applyFont="1" applyFill="1" applyBorder="1" applyAlignment="1">
      <alignment vertical="center" wrapText="1"/>
    </xf>
    <xf numFmtId="165" fontId="6" fillId="8" borderId="9" xfId="0" applyNumberFormat="1" applyFont="1" applyFill="1" applyBorder="1" applyAlignment="1">
      <alignment horizontal="center" vertical="center" wrapText="1"/>
    </xf>
    <xf numFmtId="2" fontId="12" fillId="0" borderId="9" xfId="0" applyNumberFormat="1" applyFont="1" applyBorder="1" applyAlignment="1">
      <alignment horizontal="right" vertical="center" wrapText="1"/>
    </xf>
    <xf numFmtId="164" fontId="12" fillId="0" borderId="9" xfId="0" applyNumberFormat="1" applyFont="1" applyBorder="1" applyAlignment="1">
      <alignment vertical="center" wrapText="1"/>
    </xf>
    <xf numFmtId="0" fontId="11" fillId="0" borderId="9" xfId="0" applyFont="1" applyBorder="1" applyAlignment="1">
      <alignment vertical="center"/>
    </xf>
    <xf numFmtId="0" fontId="24" fillId="0" borderId="9" xfId="0" applyFont="1" applyBorder="1" applyAlignment="1">
      <alignment horizontal="center" vertical="center" wrapText="1"/>
    </xf>
    <xf numFmtId="0" fontId="23" fillId="9" borderId="9" xfId="0" applyFont="1" applyFill="1" applyBorder="1"/>
    <xf numFmtId="0" fontId="15" fillId="9" borderId="9" xfId="0" applyFont="1" applyFill="1" applyBorder="1" applyAlignment="1">
      <alignment horizontal="right"/>
    </xf>
    <xf numFmtId="0" fontId="15" fillId="9" borderId="9" xfId="0" applyFont="1" applyFill="1" applyBorder="1"/>
    <xf numFmtId="0" fontId="5" fillId="14" borderId="9" xfId="0" applyFont="1" applyFill="1" applyBorder="1" applyAlignment="1">
      <alignment vertical="center" wrapText="1"/>
    </xf>
    <xf numFmtId="0" fontId="25" fillId="9" borderId="9" xfId="0" applyFont="1" applyFill="1" applyBorder="1"/>
    <xf numFmtId="0" fontId="14" fillId="9" borderId="9" xfId="0" applyFont="1" applyFill="1" applyBorder="1" applyAlignment="1">
      <alignment horizontal="right"/>
    </xf>
    <xf numFmtId="0" fontId="14" fillId="9" borderId="9" xfId="0" applyFont="1" applyFill="1" applyBorder="1"/>
    <xf numFmtId="165" fontId="6" fillId="14" borderId="9" xfId="0" applyNumberFormat="1" applyFont="1" applyFill="1" applyBorder="1" applyAlignment="1">
      <alignment vertical="center" wrapText="1"/>
    </xf>
    <xf numFmtId="0" fontId="11" fillId="10" borderId="9" xfId="0" applyFont="1" applyFill="1" applyBorder="1" applyAlignment="1">
      <alignment horizontal="left" vertical="center" wrapText="1"/>
    </xf>
    <xf numFmtId="170" fontId="12" fillId="10" borderId="9" xfId="0" applyNumberFormat="1" applyFont="1" applyFill="1" applyBorder="1" applyAlignment="1">
      <alignment horizontal="center" vertical="center"/>
    </xf>
    <xf numFmtId="0" fontId="5" fillId="12" borderId="9" xfId="0" applyFont="1" applyFill="1" applyBorder="1" applyAlignment="1">
      <alignment vertical="center" wrapText="1"/>
    </xf>
    <xf numFmtId="0" fontId="23" fillId="13" borderId="9" xfId="0" applyFont="1" applyFill="1" applyBorder="1"/>
    <xf numFmtId="0" fontId="15" fillId="13" borderId="9" xfId="0" applyFont="1" applyFill="1" applyBorder="1" applyAlignment="1">
      <alignment horizontal="right"/>
    </xf>
    <xf numFmtId="0" fontId="15" fillId="13" borderId="9" xfId="0" applyFont="1" applyFill="1" applyBorder="1"/>
    <xf numFmtId="165" fontId="6" fillId="12" borderId="9" xfId="0" applyNumberFormat="1" applyFont="1" applyFill="1" applyBorder="1" applyAlignment="1">
      <alignment horizontal="center" vertical="center" wrapText="1"/>
    </xf>
    <xf numFmtId="166" fontId="12" fillId="0" borderId="9" xfId="0" applyNumberFormat="1" applyFont="1" applyBorder="1" applyAlignment="1">
      <alignment horizontal="center" vertical="center"/>
    </xf>
    <xf numFmtId="166" fontId="12" fillId="0" borderId="9" xfId="0" applyNumberFormat="1" applyFont="1" applyBorder="1" applyAlignment="1">
      <alignment vertical="center"/>
    </xf>
    <xf numFmtId="0" fontId="24" fillId="0" borderId="9" xfId="0" applyFont="1" applyBorder="1" applyAlignment="1">
      <alignment horizontal="center" vertical="center"/>
    </xf>
    <xf numFmtId="0" fontId="13" fillId="0" borderId="9" xfId="0" applyFont="1" applyBorder="1" applyAlignment="1">
      <alignment horizontal="center" vertical="center" wrapText="1"/>
    </xf>
    <xf numFmtId="0" fontId="6" fillId="13" borderId="9" xfId="0" applyFont="1" applyFill="1" applyBorder="1"/>
    <xf numFmtId="4" fontId="11" fillId="0" borderId="9" xfId="3" applyNumberFormat="1" applyFont="1" applyBorder="1" applyAlignment="1">
      <alignment horizontal="justify" vertical="top"/>
    </xf>
    <xf numFmtId="164" fontId="6" fillId="9" borderId="9" xfId="0" applyNumberFormat="1" applyFont="1" applyFill="1" applyBorder="1" applyAlignment="1">
      <alignment horizontal="center" vertical="center"/>
    </xf>
    <xf numFmtId="8" fontId="12" fillId="0" borderId="9" xfId="0" applyNumberFormat="1" applyFont="1" applyBorder="1" applyAlignment="1">
      <alignment horizontal="right" vertical="center" wrapText="1"/>
    </xf>
    <xf numFmtId="0" fontId="12" fillId="0" borderId="9" xfId="0" applyFont="1" applyBorder="1" applyAlignment="1">
      <alignment wrapText="1"/>
    </xf>
    <xf numFmtId="0" fontId="12" fillId="0" borderId="9" xfId="0" applyFont="1" applyBorder="1" applyAlignment="1">
      <alignment horizontal="left" wrapText="1"/>
    </xf>
    <xf numFmtId="0" fontId="5" fillId="0" borderId="9" xfId="0" applyFont="1" applyBorder="1"/>
    <xf numFmtId="0" fontId="12" fillId="0" borderId="9" xfId="12" applyBorder="1" applyAlignment="1">
      <alignment horizontal="justify" vertical="center" wrapText="1"/>
    </xf>
    <xf numFmtId="166" fontId="12" fillId="0" borderId="9" xfId="12" applyNumberFormat="1" applyBorder="1" applyAlignment="1">
      <alignment horizontal="center" vertical="center" wrapText="1"/>
    </xf>
    <xf numFmtId="4" fontId="13" fillId="0" borderId="9" xfId="0" applyNumberFormat="1" applyFont="1" applyBorder="1" applyAlignment="1">
      <alignment horizontal="center" vertical="center"/>
    </xf>
    <xf numFmtId="2" fontId="12" fillId="0" borderId="9" xfId="12" applyNumberFormat="1" applyBorder="1" applyAlignment="1">
      <alignment horizontal="right" vertical="center"/>
    </xf>
    <xf numFmtId="4" fontId="24" fillId="0" borderId="9" xfId="0" applyNumberFormat="1" applyFont="1" applyBorder="1" applyAlignment="1">
      <alignment horizontal="center" vertical="center"/>
    </xf>
    <xf numFmtId="166" fontId="12" fillId="0" borderId="9" xfId="12" applyNumberFormat="1" applyBorder="1" applyAlignment="1">
      <alignment horizontal="center" vertical="center"/>
    </xf>
    <xf numFmtId="0" fontId="11" fillId="0" borderId="9" xfId="4" applyFont="1" applyBorder="1" applyAlignment="1">
      <alignment horizontal="justify" vertical="center" wrapText="1"/>
    </xf>
    <xf numFmtId="174" fontId="11" fillId="0" borderId="9" xfId="0" applyNumberFormat="1" applyFont="1" applyBorder="1" applyAlignment="1">
      <alignment vertical="center"/>
    </xf>
    <xf numFmtId="164" fontId="11" fillId="0" borderId="9" xfId="0" applyNumberFormat="1" applyFont="1" applyBorder="1" applyAlignment="1">
      <alignment vertical="center" wrapText="1"/>
    </xf>
    <xf numFmtId="174" fontId="13" fillId="0" borderId="9" xfId="0" applyNumberFormat="1" applyFont="1" applyBorder="1" applyAlignment="1">
      <alignment horizontal="center" vertical="center" wrapText="1"/>
    </xf>
    <xf numFmtId="174" fontId="11" fillId="0" borderId="9" xfId="0" applyNumberFormat="1" applyFont="1" applyBorder="1" applyAlignment="1">
      <alignment vertical="center" wrapText="1"/>
    </xf>
    <xf numFmtId="164" fontId="19" fillId="4" borderId="9" xfId="0" applyNumberFormat="1" applyFont="1" applyFill="1" applyBorder="1" applyAlignment="1">
      <alignment horizontal="center" vertical="center" wrapText="1"/>
    </xf>
    <xf numFmtId="0" fontId="4" fillId="0" borderId="5" xfId="0" applyFont="1" applyBorder="1"/>
    <xf numFmtId="4" fontId="16" fillId="0" borderId="5" xfId="0" applyNumberFormat="1" applyFont="1" applyBorder="1" applyAlignment="1">
      <alignment vertical="top"/>
    </xf>
    <xf numFmtId="4" fontId="16" fillId="0" borderId="5" xfId="3" applyNumberFormat="1" applyFont="1" applyBorder="1" applyAlignment="1">
      <alignment horizontal="center" vertical="top"/>
    </xf>
    <xf numFmtId="0" fontId="13" fillId="0" borderId="5" xfId="0" applyFont="1" applyBorder="1" applyAlignment="1">
      <alignment horizontal="center"/>
    </xf>
    <xf numFmtId="164" fontId="5" fillId="0" borderId="5" xfId="0" applyNumberFormat="1" applyFont="1" applyBorder="1" applyAlignment="1">
      <alignment horizontal="left" vertical="center"/>
    </xf>
    <xf numFmtId="170" fontId="13" fillId="0" borderId="5" xfId="9" applyNumberFormat="1" applyFont="1" applyFill="1" applyBorder="1" applyAlignment="1">
      <alignment horizontal="right" vertical="center" wrapText="1"/>
    </xf>
    <xf numFmtId="44" fontId="10" fillId="2" borderId="5" xfId="2" applyFont="1" applyFill="1" applyBorder="1" applyAlignment="1">
      <alignment vertical="center" wrapText="1"/>
    </xf>
    <xf numFmtId="164" fontId="5" fillId="0" borderId="5" xfId="0" applyNumberFormat="1" applyFont="1" applyBorder="1" applyAlignment="1">
      <alignment vertical="center" wrapText="1"/>
    </xf>
    <xf numFmtId="0" fontId="19" fillId="3" borderId="9" xfId="0" applyFont="1" applyFill="1" applyBorder="1" applyAlignment="1">
      <alignment horizontal="center" vertical="center" wrapText="1"/>
    </xf>
    <xf numFmtId="0" fontId="33" fillId="3" borderId="9" xfId="0" applyFont="1" applyFill="1" applyBorder="1" applyAlignment="1">
      <alignment horizontal="center" vertical="center" wrapText="1"/>
    </xf>
    <xf numFmtId="2" fontId="33" fillId="3" borderId="9" xfId="0" applyNumberFormat="1" applyFont="1" applyFill="1" applyBorder="1" applyAlignment="1">
      <alignment horizontal="right" vertical="center" wrapText="1"/>
    </xf>
    <xf numFmtId="165" fontId="8" fillId="2" borderId="9" xfId="0" applyNumberFormat="1" applyFont="1" applyFill="1" applyBorder="1" applyAlignment="1">
      <alignment vertical="center" wrapText="1"/>
    </xf>
    <xf numFmtId="164" fontId="8" fillId="2" borderId="9" xfId="0" applyNumberFormat="1" applyFont="1" applyFill="1" applyBorder="1" applyAlignment="1">
      <alignment vertical="center" wrapText="1"/>
    </xf>
    <xf numFmtId="164" fontId="8" fillId="2" borderId="33" xfId="0" applyNumberFormat="1" applyFont="1" applyFill="1" applyBorder="1" applyAlignment="1">
      <alignment vertical="center" wrapText="1"/>
    </xf>
    <xf numFmtId="174" fontId="9" fillId="2" borderId="25" xfId="0" applyNumberFormat="1" applyFont="1" applyFill="1" applyBorder="1" applyAlignment="1">
      <alignment vertical="center" wrapText="1"/>
    </xf>
    <xf numFmtId="0" fontId="5" fillId="4" borderId="11" xfId="0" applyFont="1" applyFill="1" applyBorder="1"/>
    <xf numFmtId="0" fontId="5" fillId="5" borderId="10" xfId="0" applyFont="1" applyFill="1" applyBorder="1" applyAlignment="1">
      <alignment vertical="center" wrapText="1"/>
    </xf>
    <xf numFmtId="0" fontId="5" fillId="4" borderId="12" xfId="0" applyFont="1" applyFill="1" applyBorder="1"/>
    <xf numFmtId="0" fontId="5" fillId="17" borderId="28" xfId="0" applyFont="1" applyFill="1" applyBorder="1" applyAlignment="1">
      <alignment horizontal="center" vertical="center" wrapText="1"/>
    </xf>
    <xf numFmtId="0" fontId="5" fillId="17" borderId="28" xfId="0" applyFont="1" applyFill="1" applyBorder="1" applyAlignment="1">
      <alignment horizontal="left" vertical="center" wrapText="1"/>
    </xf>
    <xf numFmtId="4" fontId="5" fillId="18" borderId="14" xfId="3" applyNumberFormat="1" applyFont="1" applyFill="1" applyBorder="1" applyAlignment="1">
      <alignment horizontal="center" vertical="center"/>
    </xf>
    <xf numFmtId="4" fontId="15" fillId="18" borderId="15" xfId="3" applyNumberFormat="1" applyFont="1" applyFill="1" applyBorder="1" applyAlignment="1">
      <alignment horizontal="right" vertical="center"/>
    </xf>
    <xf numFmtId="4" fontId="15" fillId="18" borderId="15" xfId="3" applyNumberFormat="1" applyFont="1" applyFill="1" applyBorder="1" applyAlignment="1">
      <alignment horizontal="center" vertical="center"/>
    </xf>
    <xf numFmtId="44" fontId="5" fillId="18" borderId="27" xfId="2" applyFont="1" applyFill="1" applyBorder="1" applyAlignment="1">
      <alignment horizontal="center" vertical="center"/>
    </xf>
    <xf numFmtId="166" fontId="4" fillId="16" borderId="5" xfId="3" applyFont="1" applyFill="1" applyBorder="1"/>
    <xf numFmtId="166" fontId="4" fillId="16" borderId="0" xfId="3" applyFont="1" applyFill="1"/>
    <xf numFmtId="4" fontId="5" fillId="18" borderId="14" xfId="3" applyNumberFormat="1" applyFont="1" applyFill="1" applyBorder="1" applyAlignment="1">
      <alignment horizontal="center" vertical="top"/>
    </xf>
    <xf numFmtId="4" fontId="15" fillId="18" borderId="15" xfId="3" applyNumberFormat="1" applyFont="1" applyFill="1" applyBorder="1" applyAlignment="1">
      <alignment horizontal="right" vertical="top"/>
    </xf>
    <xf numFmtId="4" fontId="15" fillId="18" borderId="15" xfId="3" applyNumberFormat="1" applyFont="1" applyFill="1" applyBorder="1" applyAlignment="1">
      <alignment horizontal="center" vertical="top"/>
    </xf>
    <xf numFmtId="164" fontId="5" fillId="16" borderId="17" xfId="0" applyNumberFormat="1" applyFont="1" applyFill="1" applyBorder="1" applyAlignment="1">
      <alignment horizontal="left" vertical="center"/>
    </xf>
    <xf numFmtId="0" fontId="4" fillId="16" borderId="0" xfId="0" applyFont="1" applyFill="1"/>
    <xf numFmtId="4" fontId="16" fillId="16" borderId="17" xfId="3" applyNumberFormat="1" applyFont="1" applyFill="1" applyBorder="1" applyAlignment="1">
      <alignment horizontal="center" vertical="top"/>
    </xf>
    <xf numFmtId="4" fontId="5" fillId="18" borderId="15" xfId="0" applyNumberFormat="1" applyFont="1" applyFill="1" applyBorder="1" applyAlignment="1">
      <alignment horizontal="justify" vertical="center" wrapText="1"/>
    </xf>
    <xf numFmtId="4" fontId="5" fillId="18" borderId="15" xfId="0" applyNumberFormat="1" applyFont="1" applyFill="1" applyBorder="1" applyAlignment="1">
      <alignment vertical="top"/>
    </xf>
    <xf numFmtId="4" fontId="15" fillId="18" borderId="15" xfId="0" applyNumberFormat="1" applyFont="1" applyFill="1" applyBorder="1" applyAlignment="1">
      <alignment horizontal="right" vertical="top"/>
    </xf>
    <xf numFmtId="4" fontId="15" fillId="18" borderId="15" xfId="0" applyNumberFormat="1" applyFont="1" applyFill="1" applyBorder="1" applyAlignment="1">
      <alignment vertical="top"/>
    </xf>
    <xf numFmtId="0" fontId="5" fillId="4" borderId="9" xfId="0" applyFont="1" applyFill="1" applyBorder="1"/>
    <xf numFmtId="0" fontId="5" fillId="4" borderId="9" xfId="0" applyFont="1" applyFill="1" applyBorder="1" applyAlignment="1">
      <alignment vertical="center" wrapText="1"/>
    </xf>
    <xf numFmtId="174" fontId="8" fillId="2" borderId="9" xfId="0" applyNumberFormat="1" applyFont="1" applyFill="1" applyBorder="1" applyAlignment="1">
      <alignment vertical="center" wrapText="1"/>
    </xf>
    <xf numFmtId="0" fontId="9" fillId="2" borderId="10" xfId="0" applyFont="1" applyFill="1" applyBorder="1" applyAlignment="1">
      <alignment vertical="center" wrapText="1"/>
    </xf>
    <xf numFmtId="0" fontId="5" fillId="5" borderId="9" xfId="0" applyFont="1" applyFill="1" applyBorder="1" applyAlignment="1">
      <alignment vertical="center" wrapText="1"/>
    </xf>
    <xf numFmtId="0" fontId="5" fillId="6" borderId="9" xfId="0" applyFont="1" applyFill="1" applyBorder="1" applyAlignment="1">
      <alignment vertical="center" wrapText="1"/>
    </xf>
    <xf numFmtId="164" fontId="6" fillId="9" borderId="9" xfId="0" applyNumberFormat="1" applyFont="1" applyFill="1" applyBorder="1" applyAlignment="1">
      <alignment vertical="center"/>
    </xf>
    <xf numFmtId="0" fontId="34" fillId="2" borderId="9" xfId="0" applyFont="1" applyFill="1" applyBorder="1" applyAlignment="1">
      <alignment vertical="center" wrapText="1"/>
    </xf>
    <xf numFmtId="0" fontId="5" fillId="5" borderId="11" xfId="0" applyFont="1" applyFill="1" applyBorder="1" applyAlignment="1">
      <alignment vertical="center" wrapText="1"/>
    </xf>
    <xf numFmtId="0" fontId="5" fillId="5" borderId="12" xfId="0" applyFont="1" applyFill="1" applyBorder="1" applyAlignment="1">
      <alignment vertical="center" wrapText="1"/>
    </xf>
    <xf numFmtId="4" fontId="15" fillId="0" borderId="15" xfId="3" applyNumberFormat="1" applyFont="1" applyBorder="1" applyAlignment="1">
      <alignment horizontal="right" vertical="top"/>
    </xf>
    <xf numFmtId="4" fontId="15" fillId="0" borderId="15" xfId="3" applyNumberFormat="1" applyFont="1" applyBorder="1" applyAlignment="1">
      <alignment horizontal="center" vertical="top"/>
    </xf>
    <xf numFmtId="44" fontId="28" fillId="0" borderId="0" xfId="2" applyFont="1"/>
    <xf numFmtId="0" fontId="2" fillId="2" borderId="1" xfId="0" applyFont="1" applyFill="1" applyBorder="1" applyAlignment="1">
      <alignment horizontal="center" vertical="center"/>
    </xf>
    <xf numFmtId="0" fontId="3" fillId="0" borderId="2" xfId="0" applyFont="1" applyBorder="1"/>
    <xf numFmtId="0" fontId="3" fillId="0" borderId="3" xfId="0" applyFont="1" applyBorder="1"/>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5" fillId="6" borderId="15" xfId="0" applyFont="1" applyFill="1" applyBorder="1" applyAlignment="1">
      <alignment horizontal="left" vertical="center" wrapText="1"/>
    </xf>
    <xf numFmtId="0" fontId="11" fillId="6" borderId="15" xfId="0" applyFont="1" applyFill="1" applyBorder="1" applyAlignment="1">
      <alignment horizontal="left"/>
    </xf>
    <xf numFmtId="0" fontId="11" fillId="0" borderId="6" xfId="0" applyFont="1" applyBorder="1" applyAlignment="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9" fillId="2" borderId="10" xfId="0" applyFont="1" applyFill="1" applyBorder="1" applyAlignment="1">
      <alignment horizontal="left" vertical="center" wrapText="1"/>
    </xf>
    <xf numFmtId="0" fontId="10" fillId="0" borderId="11" xfId="0" applyFont="1" applyBorder="1"/>
    <xf numFmtId="0" fontId="11"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9" xfId="0" applyFont="1" applyBorder="1"/>
    <xf numFmtId="0" fontId="11" fillId="0" borderId="9" xfId="0" applyFont="1" applyBorder="1" applyAlignment="1">
      <alignment horizontal="center" vertical="center" wrapText="1"/>
    </xf>
    <xf numFmtId="0" fontId="5" fillId="0" borderId="10" xfId="0" applyFont="1" applyBorder="1" applyAlignment="1">
      <alignment horizontal="right" vertical="center" wrapText="1"/>
    </xf>
    <xf numFmtId="0" fontId="12" fillId="0" borderId="11" xfId="0" applyFont="1" applyBorder="1"/>
    <xf numFmtId="0" fontId="12" fillId="0" borderId="12" xfId="0" applyFont="1" applyBorder="1"/>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5" fillId="0" borderId="10"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11" fillId="0" borderId="11" xfId="0" applyFont="1" applyBorder="1" applyAlignment="1">
      <alignment vertical="center"/>
    </xf>
    <xf numFmtId="0" fontId="11" fillId="0" borderId="12" xfId="0" applyFont="1" applyBorder="1" applyAlignment="1">
      <alignment vertical="center"/>
    </xf>
  </cellXfs>
  <cellStyles count="16">
    <cellStyle name="Currency 3" xfId="10" xr:uid="{44854A42-5A15-40FD-AEAA-0EAB1D075311}"/>
    <cellStyle name="Currency 3 2" xfId="15" xr:uid="{B63B2125-3E17-4E27-971D-CE9142521F45}"/>
    <cellStyle name="Millares" xfId="1" builtinId="3"/>
    <cellStyle name="Millares 2" xfId="13" xr:uid="{F98EAC8A-714C-4EBB-816D-193ED4657B87}"/>
    <cellStyle name="Moneda" xfId="2" builtinId="4"/>
    <cellStyle name="Moneda 2" xfId="14" xr:uid="{4F3D53EE-9A13-464E-90E3-8196D0633BEC}"/>
    <cellStyle name="Moneda 2 2" xfId="11" xr:uid="{32B3E546-FED3-4743-AFCF-6C8C361395F9}"/>
    <cellStyle name="Moneda 3" xfId="9" xr:uid="{28E238F1-AC26-4A7D-9474-A267AAE142D1}"/>
    <cellStyle name="Normal" xfId="0" builtinId="0"/>
    <cellStyle name="Normal 2" xfId="4" xr:uid="{1A534534-0353-4966-8B8B-F6894E787F23}"/>
    <cellStyle name="Normal 2 2" xfId="12" xr:uid="{4916A649-722E-415F-9157-48E37814A644}"/>
    <cellStyle name="Normal 3" xfId="6" xr:uid="{306886B1-2DF0-4BCF-A5AD-4E725E05DB0B}"/>
    <cellStyle name="Normal 3_Presupuesto Diego Holguin V20" xfId="5" xr:uid="{25AF3825-52AA-4BAF-BDE9-65A70C89AFEB}"/>
    <cellStyle name="Normal 5" xfId="7" xr:uid="{FD7E4063-EBE5-4CC2-81E1-79C7355DE722}"/>
    <cellStyle name="Normal 6" xfId="8" xr:uid="{781DA462-1CF8-47D9-856D-0E1FA95C473E}"/>
    <cellStyle name="Normal 7" xfId="3" xr:uid="{CC2D81A6-A077-43BA-9890-11309F40A5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4D164-D236-4BE5-AEF3-E66FEE081AF2}">
  <dimension ref="A1:G1212"/>
  <sheetViews>
    <sheetView tabSelected="1" view="pageBreakPreview" zoomScale="90" zoomScaleNormal="75" zoomScaleSheetLayoutView="90" workbookViewId="0">
      <selection activeCell="I6" sqref="I6"/>
    </sheetView>
  </sheetViews>
  <sheetFormatPr baseColWidth="10" defaultColWidth="14.44140625" defaultRowHeight="14.4" x14ac:dyDescent="0.3"/>
  <cols>
    <col min="1" max="1" width="9.109375" style="2" customWidth="1"/>
    <col min="2" max="2" width="67.33203125" style="56" customWidth="1"/>
    <col min="3" max="3" width="12.109375" style="57" customWidth="1"/>
    <col min="4" max="4" width="15.5546875" style="78" customWidth="1"/>
    <col min="5" max="5" width="15.5546875" style="63" customWidth="1"/>
    <col min="6" max="6" width="17.5546875" style="63" customWidth="1"/>
    <col min="7" max="7" width="21.5546875" style="1" customWidth="1"/>
    <col min="8" max="16384" width="14.44140625" style="1"/>
  </cols>
  <sheetData>
    <row r="1" spans="1:7" ht="27" customHeight="1" x14ac:dyDescent="0.3">
      <c r="A1" s="274" t="s">
        <v>515</v>
      </c>
      <c r="B1" s="275"/>
      <c r="C1" s="275"/>
      <c r="D1" s="275"/>
      <c r="E1" s="275"/>
      <c r="F1" s="275"/>
      <c r="G1" s="276"/>
    </row>
    <row r="2" spans="1:7" ht="20.25" customHeight="1" x14ac:dyDescent="0.3">
      <c r="A2" s="277" t="s">
        <v>0</v>
      </c>
      <c r="B2" s="278"/>
      <c r="C2" s="278"/>
      <c r="D2" s="278"/>
      <c r="E2" s="278"/>
      <c r="F2" s="278"/>
      <c r="G2" s="279"/>
    </row>
    <row r="3" spans="1:7" ht="18.75" customHeight="1" x14ac:dyDescent="0.3">
      <c r="A3" s="280" t="s">
        <v>510</v>
      </c>
      <c r="B3" s="281"/>
      <c r="C3" s="281"/>
      <c r="D3" s="281"/>
      <c r="E3" s="281"/>
      <c r="F3" s="281"/>
      <c r="G3" s="282"/>
    </row>
    <row r="4" spans="1:7" ht="15" customHeight="1" x14ac:dyDescent="0.3">
      <c r="A4" s="280" t="s">
        <v>394</v>
      </c>
      <c r="B4" s="281"/>
      <c r="C4" s="281"/>
      <c r="D4" s="281"/>
      <c r="E4" s="281"/>
      <c r="F4" s="281"/>
      <c r="G4" s="282"/>
    </row>
    <row r="5" spans="1:7" ht="31.5" customHeight="1" x14ac:dyDescent="0.3">
      <c r="A5" s="283" t="s">
        <v>511</v>
      </c>
      <c r="B5" s="284"/>
      <c r="C5" s="284"/>
      <c r="D5" s="284"/>
      <c r="E5" s="284"/>
      <c r="F5" s="284"/>
      <c r="G5" s="285"/>
    </row>
    <row r="6" spans="1:7" s="2" customFormat="1" ht="47.25" customHeight="1" x14ac:dyDescent="0.3">
      <c r="A6" s="233" t="s">
        <v>1</v>
      </c>
      <c r="B6" s="233" t="s">
        <v>2</v>
      </c>
      <c r="C6" s="234" t="s">
        <v>3</v>
      </c>
      <c r="D6" s="235" t="s">
        <v>4</v>
      </c>
      <c r="E6" s="234" t="s">
        <v>5</v>
      </c>
      <c r="F6" s="234" t="s">
        <v>6</v>
      </c>
      <c r="G6" s="233" t="s">
        <v>7</v>
      </c>
    </row>
    <row r="7" spans="1:7" ht="26.25" customHeight="1" x14ac:dyDescent="0.3">
      <c r="A7" s="3">
        <v>1</v>
      </c>
      <c r="B7" s="264" t="s">
        <v>8</v>
      </c>
      <c r="C7" s="264"/>
      <c r="D7" s="264"/>
      <c r="E7" s="264"/>
      <c r="F7" s="264"/>
      <c r="G7" s="4"/>
    </row>
    <row r="8" spans="1:7" ht="27.75" customHeight="1" x14ac:dyDescent="0.3">
      <c r="A8" s="5">
        <v>1.1000000000000001</v>
      </c>
      <c r="B8" s="241" t="s">
        <v>9</v>
      </c>
      <c r="C8" s="240"/>
      <c r="D8" s="240"/>
      <c r="E8" s="240"/>
      <c r="F8" s="240"/>
      <c r="G8" s="6"/>
    </row>
    <row r="9" spans="1:7" ht="27.75" customHeight="1" x14ac:dyDescent="0.3">
      <c r="A9" s="7" t="s">
        <v>10</v>
      </c>
      <c r="B9" s="286" t="s">
        <v>11</v>
      </c>
      <c r="C9" s="287"/>
      <c r="D9" s="287"/>
      <c r="E9" s="8"/>
      <c r="F9" s="9"/>
      <c r="G9" s="10"/>
    </row>
    <row r="10" spans="1:7" ht="88.8" customHeight="1" x14ac:dyDescent="0.3">
      <c r="A10" s="11" t="s">
        <v>12</v>
      </c>
      <c r="B10" s="12" t="s">
        <v>376</v>
      </c>
      <c r="C10" s="13" t="s">
        <v>13</v>
      </c>
      <c r="D10" s="68">
        <v>25</v>
      </c>
      <c r="E10" s="14"/>
      <c r="F10" s="15"/>
      <c r="G10" s="10"/>
    </row>
    <row r="11" spans="1:7" ht="45" customHeight="1" x14ac:dyDescent="0.3">
      <c r="A11" s="11" t="s">
        <v>14</v>
      </c>
      <c r="B11" s="12" t="s">
        <v>15</v>
      </c>
      <c r="C11" s="13" t="s">
        <v>16</v>
      </c>
      <c r="D11" s="68">
        <v>2</v>
      </c>
      <c r="E11" s="14"/>
      <c r="F11" s="15"/>
      <c r="G11" s="10"/>
    </row>
    <row r="12" spans="1:7" ht="47.4" customHeight="1" x14ac:dyDescent="0.3">
      <c r="A12" s="11" t="s">
        <v>17</v>
      </c>
      <c r="B12" s="12" t="s">
        <v>18</v>
      </c>
      <c r="C12" s="13" t="s">
        <v>13</v>
      </c>
      <c r="D12" s="68">
        <v>40</v>
      </c>
      <c r="E12" s="14"/>
      <c r="F12" s="15"/>
      <c r="G12" s="10"/>
    </row>
    <row r="13" spans="1:7" ht="45" customHeight="1" x14ac:dyDescent="0.3">
      <c r="A13" s="11" t="s">
        <v>19</v>
      </c>
      <c r="B13" s="66" t="s">
        <v>379</v>
      </c>
      <c r="C13" s="13" t="s">
        <v>13</v>
      </c>
      <c r="D13" s="68">
        <v>170</v>
      </c>
      <c r="E13" s="14"/>
      <c r="F13" s="15"/>
      <c r="G13" s="10"/>
    </row>
    <row r="14" spans="1:7" ht="27.75" customHeight="1" x14ac:dyDescent="0.3">
      <c r="A14" s="5">
        <v>1.2</v>
      </c>
      <c r="B14" s="241" t="s">
        <v>20</v>
      </c>
      <c r="C14" s="240"/>
      <c r="D14" s="240"/>
      <c r="E14" s="240"/>
      <c r="F14" s="240"/>
      <c r="G14" s="10"/>
    </row>
    <row r="15" spans="1:7" ht="27.75" customHeight="1" x14ac:dyDescent="0.3">
      <c r="A15" s="7" t="s">
        <v>21</v>
      </c>
      <c r="B15" s="286" t="s">
        <v>22</v>
      </c>
      <c r="C15" s="287"/>
      <c r="D15" s="287"/>
      <c r="E15" s="17"/>
      <c r="F15" s="18"/>
      <c r="G15" s="10"/>
    </row>
    <row r="16" spans="1:7" ht="23.25" customHeight="1" x14ac:dyDescent="0.3">
      <c r="A16" s="11" t="s">
        <v>23</v>
      </c>
      <c r="B16" s="16" t="s">
        <v>24</v>
      </c>
      <c r="C16" s="20" t="s">
        <v>25</v>
      </c>
      <c r="D16" s="69">
        <v>24</v>
      </c>
      <c r="E16" s="14"/>
      <c r="F16" s="21"/>
      <c r="G16" s="10"/>
    </row>
    <row r="17" spans="1:7" ht="23.25" customHeight="1" x14ac:dyDescent="0.3">
      <c r="A17" s="11" t="s">
        <v>26</v>
      </c>
      <c r="B17" s="16" t="s">
        <v>27</v>
      </c>
      <c r="C17" s="20" t="s">
        <v>25</v>
      </c>
      <c r="D17" s="69">
        <v>45</v>
      </c>
      <c r="E17" s="14"/>
      <c r="F17" s="21"/>
      <c r="G17" s="10"/>
    </row>
    <row r="18" spans="1:7" ht="25.5" customHeight="1" x14ac:dyDescent="0.3">
      <c r="A18" s="11" t="s">
        <v>28</v>
      </c>
      <c r="B18" s="16" t="s">
        <v>29</v>
      </c>
      <c r="C18" s="20" t="s">
        <v>25</v>
      </c>
      <c r="D18" s="69">
        <v>60</v>
      </c>
      <c r="E18" s="14"/>
      <c r="F18" s="21"/>
      <c r="G18" s="10"/>
    </row>
    <row r="19" spans="1:7" ht="27.75" customHeight="1" x14ac:dyDescent="0.3">
      <c r="A19" s="7">
        <v>1.3</v>
      </c>
      <c r="B19" s="286" t="s">
        <v>30</v>
      </c>
      <c r="C19" s="287"/>
      <c r="D19" s="287"/>
      <c r="E19" s="17"/>
      <c r="F19" s="18"/>
      <c r="G19" s="19"/>
    </row>
    <row r="20" spans="1:7" ht="37.5" customHeight="1" x14ac:dyDescent="0.3">
      <c r="A20" s="22" t="s">
        <v>393</v>
      </c>
      <c r="B20" s="23" t="s">
        <v>31</v>
      </c>
      <c r="C20" s="24" t="s">
        <v>16</v>
      </c>
      <c r="D20" s="70">
        <v>2</v>
      </c>
      <c r="E20" s="25"/>
      <c r="F20" s="26"/>
      <c r="G20" s="19"/>
    </row>
    <row r="21" spans="1:7" ht="175.5" customHeight="1" x14ac:dyDescent="0.3">
      <c r="A21" s="27"/>
      <c r="B21" s="288" t="s">
        <v>32</v>
      </c>
      <c r="C21" s="289"/>
      <c r="D21" s="289"/>
      <c r="E21" s="289"/>
      <c r="F21" s="290"/>
      <c r="G21" s="19"/>
    </row>
    <row r="22" spans="1:7" ht="26.25" customHeight="1" x14ac:dyDescent="0.3">
      <c r="A22" s="28">
        <v>2</v>
      </c>
      <c r="B22" s="291" t="s">
        <v>33</v>
      </c>
      <c r="C22" s="292"/>
      <c r="D22" s="292"/>
      <c r="E22" s="292"/>
      <c r="F22" s="292"/>
      <c r="G22" s="4"/>
    </row>
    <row r="23" spans="1:7" ht="27.75" customHeight="1" x14ac:dyDescent="0.3">
      <c r="A23" s="5">
        <v>2.1</v>
      </c>
      <c r="B23" s="241" t="s">
        <v>389</v>
      </c>
      <c r="C23" s="269"/>
      <c r="D23" s="269"/>
      <c r="E23" s="269"/>
      <c r="F23" s="270"/>
      <c r="G23" s="67"/>
    </row>
    <row r="24" spans="1:7" ht="27.75" customHeight="1" x14ac:dyDescent="0.3">
      <c r="A24" s="5"/>
      <c r="B24" s="241" t="s">
        <v>34</v>
      </c>
      <c r="C24" s="240"/>
      <c r="D24" s="240"/>
      <c r="E24" s="240"/>
      <c r="F24" s="242"/>
      <c r="G24" s="225"/>
    </row>
    <row r="25" spans="1:7" s="250" customFormat="1" ht="21" customHeight="1" x14ac:dyDescent="0.3">
      <c r="A25" s="243"/>
      <c r="B25" s="244" t="s">
        <v>35</v>
      </c>
      <c r="C25" s="245"/>
      <c r="D25" s="246"/>
      <c r="E25" s="247"/>
      <c r="F25" s="248"/>
      <c r="G25" s="249"/>
    </row>
    <row r="26" spans="1:7" ht="142.80000000000001" customHeight="1" x14ac:dyDescent="0.3">
      <c r="A26" s="11" t="s">
        <v>36</v>
      </c>
      <c r="B26" s="30" t="s">
        <v>37</v>
      </c>
      <c r="C26" s="20" t="s">
        <v>13</v>
      </c>
      <c r="D26" s="71">
        <f>78.3+78.3</f>
        <v>156.6</v>
      </c>
      <c r="E26" s="31"/>
      <c r="F26" s="31"/>
      <c r="G26" s="10"/>
    </row>
    <row r="27" spans="1:7" s="250" customFormat="1" ht="24" customHeight="1" x14ac:dyDescent="0.3">
      <c r="A27" s="243"/>
      <c r="B27" s="244" t="s">
        <v>38</v>
      </c>
      <c r="C27" s="245"/>
      <c r="D27" s="246"/>
      <c r="E27" s="247"/>
      <c r="F27" s="248"/>
      <c r="G27" s="249"/>
    </row>
    <row r="28" spans="1:7" ht="79.2" customHeight="1" x14ac:dyDescent="0.3">
      <c r="A28" s="11" t="s">
        <v>39</v>
      </c>
      <c r="B28" s="32" t="s">
        <v>40</v>
      </c>
      <c r="C28" s="20" t="s">
        <v>41</v>
      </c>
      <c r="D28" s="71">
        <v>70</v>
      </c>
      <c r="E28" s="31"/>
      <c r="F28" s="15"/>
      <c r="G28" s="10"/>
    </row>
    <row r="29" spans="1:7" ht="52.2" customHeight="1" x14ac:dyDescent="0.3">
      <c r="A29" s="11" t="s">
        <v>42</v>
      </c>
      <c r="B29" s="32" t="s">
        <v>43</v>
      </c>
      <c r="C29" s="20" t="s">
        <v>41</v>
      </c>
      <c r="D29" s="72">
        <f>(7+11+16+20+25)*2</f>
        <v>158</v>
      </c>
      <c r="E29" s="33"/>
      <c r="F29" s="15"/>
      <c r="G29" s="10"/>
    </row>
    <row r="30" spans="1:7" ht="83.4" customHeight="1" x14ac:dyDescent="0.3">
      <c r="A30" s="11" t="s">
        <v>44</v>
      </c>
      <c r="B30" s="32" t="s">
        <v>45</v>
      </c>
      <c r="C30" s="20" t="s">
        <v>41</v>
      </c>
      <c r="D30" s="69">
        <v>67</v>
      </c>
      <c r="E30" s="31"/>
      <c r="F30" s="15"/>
      <c r="G30" s="10"/>
    </row>
    <row r="31" spans="1:7" ht="72" customHeight="1" x14ac:dyDescent="0.3">
      <c r="A31" s="11" t="s">
        <v>46</v>
      </c>
      <c r="B31" s="32" t="s">
        <v>47</v>
      </c>
      <c r="C31" s="20" t="s">
        <v>41</v>
      </c>
      <c r="D31" s="69">
        <v>30</v>
      </c>
      <c r="E31" s="14"/>
      <c r="F31" s="15"/>
      <c r="G31" s="10"/>
    </row>
    <row r="32" spans="1:7" s="250" customFormat="1" ht="21" customHeight="1" x14ac:dyDescent="0.3">
      <c r="A32" s="243"/>
      <c r="B32" s="244" t="s">
        <v>48</v>
      </c>
      <c r="C32" s="251"/>
      <c r="D32" s="252"/>
      <c r="E32" s="253"/>
      <c r="F32" s="248"/>
      <c r="G32" s="249"/>
    </row>
    <row r="33" spans="1:7" ht="51.75" customHeight="1" x14ac:dyDescent="0.3">
      <c r="A33" s="11" t="s">
        <v>49</v>
      </c>
      <c r="B33" s="32" t="s">
        <v>50</v>
      </c>
      <c r="C33" s="34" t="s">
        <v>16</v>
      </c>
      <c r="D33" s="69">
        <v>120</v>
      </c>
      <c r="E33" s="14"/>
      <c r="F33" s="15"/>
      <c r="G33" s="10"/>
    </row>
    <row r="34" spans="1:7" ht="66" customHeight="1" x14ac:dyDescent="0.3">
      <c r="A34" s="11" t="s">
        <v>51</v>
      </c>
      <c r="B34" s="32" t="s">
        <v>52</v>
      </c>
      <c r="C34" s="34" t="s">
        <v>16</v>
      </c>
      <c r="D34" s="69">
        <v>120</v>
      </c>
      <c r="E34" s="14"/>
      <c r="F34" s="15"/>
      <c r="G34" s="10"/>
    </row>
    <row r="35" spans="1:7" ht="74.400000000000006" customHeight="1" x14ac:dyDescent="0.3">
      <c r="A35" s="11" t="s">
        <v>53</v>
      </c>
      <c r="B35" s="32" t="s">
        <v>54</v>
      </c>
      <c r="C35" s="34" t="s">
        <v>16</v>
      </c>
      <c r="D35" s="69">
        <v>120</v>
      </c>
      <c r="E35" s="14"/>
      <c r="F35" s="15"/>
      <c r="G35" s="10"/>
    </row>
    <row r="36" spans="1:7" ht="50.4" customHeight="1" x14ac:dyDescent="0.3">
      <c r="A36" s="11" t="s">
        <v>55</v>
      </c>
      <c r="B36" s="35" t="s">
        <v>56</v>
      </c>
      <c r="C36" s="34" t="s">
        <v>16</v>
      </c>
      <c r="D36" s="69">
        <f>54+54+108</f>
        <v>216</v>
      </c>
      <c r="E36" s="14"/>
      <c r="F36" s="15"/>
      <c r="G36" s="10"/>
    </row>
    <row r="37" spans="1:7" s="250" customFormat="1" ht="24" customHeight="1" x14ac:dyDescent="0.3">
      <c r="A37" s="243"/>
      <c r="B37" s="244" t="s">
        <v>57</v>
      </c>
      <c r="C37" s="251"/>
      <c r="D37" s="271"/>
      <c r="E37" s="272"/>
      <c r="F37" s="248"/>
      <c r="G37" s="249"/>
    </row>
    <row r="38" spans="1:7" s="38" customFormat="1" ht="163.5" customHeight="1" x14ac:dyDescent="0.3">
      <c r="A38" s="11" t="s">
        <v>58</v>
      </c>
      <c r="B38" s="36" t="s">
        <v>59</v>
      </c>
      <c r="C38" s="37" t="s">
        <v>16</v>
      </c>
      <c r="D38" s="73">
        <v>2</v>
      </c>
      <c r="E38" s="14"/>
      <c r="F38" s="37"/>
      <c r="G38" s="40"/>
    </row>
    <row r="39" spans="1:7" s="38" customFormat="1" ht="145.5" customHeight="1" x14ac:dyDescent="0.3">
      <c r="A39" s="11" t="s">
        <v>60</v>
      </c>
      <c r="B39" s="39" t="s">
        <v>61</v>
      </c>
      <c r="C39" s="37" t="s">
        <v>16</v>
      </c>
      <c r="D39" s="68">
        <v>2</v>
      </c>
      <c r="E39" s="14"/>
      <c r="F39" s="37"/>
      <c r="G39" s="40"/>
    </row>
    <row r="40" spans="1:7" s="38" customFormat="1" ht="49.5" customHeight="1" x14ac:dyDescent="0.3">
      <c r="A40" s="11" t="s">
        <v>62</v>
      </c>
      <c r="B40" s="36" t="s">
        <v>63</v>
      </c>
      <c r="C40" s="37" t="s">
        <v>16</v>
      </c>
      <c r="D40" s="73">
        <v>4</v>
      </c>
      <c r="E40" s="14"/>
      <c r="F40" s="37"/>
      <c r="G40" s="40"/>
    </row>
    <row r="41" spans="1:7" s="38" customFormat="1" ht="109.8" customHeight="1" x14ac:dyDescent="0.3">
      <c r="A41" s="11" t="s">
        <v>381</v>
      </c>
      <c r="B41" s="39" t="s">
        <v>385</v>
      </c>
      <c r="C41" s="37" t="s">
        <v>64</v>
      </c>
      <c r="D41" s="73">
        <v>88.16</v>
      </c>
      <c r="E41" s="14"/>
      <c r="F41" s="37"/>
      <c r="G41" s="40"/>
    </row>
    <row r="42" spans="1:7" s="255" customFormat="1" ht="22.5" customHeight="1" x14ac:dyDescent="0.3">
      <c r="A42" s="243"/>
      <c r="B42" s="244" t="s">
        <v>65</v>
      </c>
      <c r="C42" s="251"/>
      <c r="D42" s="271"/>
      <c r="E42" s="272"/>
      <c r="F42" s="248"/>
      <c r="G42" s="254"/>
    </row>
    <row r="43" spans="1:7" ht="35.25" customHeight="1" x14ac:dyDescent="0.3">
      <c r="A43" s="11" t="s">
        <v>66</v>
      </c>
      <c r="B43" s="41" t="s">
        <v>67</v>
      </c>
      <c r="C43" s="34" t="s">
        <v>16</v>
      </c>
      <c r="D43" s="69">
        <v>4</v>
      </c>
      <c r="E43" s="42"/>
      <c r="F43" s="43"/>
      <c r="G43" s="10"/>
    </row>
    <row r="44" spans="1:7" ht="26.4" x14ac:dyDescent="0.3">
      <c r="A44" s="11" t="s">
        <v>68</v>
      </c>
      <c r="B44" s="41" t="s">
        <v>69</v>
      </c>
      <c r="C44" s="34" t="s">
        <v>16</v>
      </c>
      <c r="D44" s="69">
        <v>4</v>
      </c>
      <c r="E44" s="42"/>
      <c r="F44" s="43"/>
      <c r="G44" s="10"/>
    </row>
    <row r="45" spans="1:7" ht="26.4" x14ac:dyDescent="0.3">
      <c r="A45" s="11" t="s">
        <v>70</v>
      </c>
      <c r="B45" s="41" t="s">
        <v>71</v>
      </c>
      <c r="C45" s="34" t="s">
        <v>16</v>
      </c>
      <c r="D45" s="69">
        <v>4</v>
      </c>
      <c r="E45" s="42"/>
      <c r="F45" s="43"/>
      <c r="G45" s="10"/>
    </row>
    <row r="46" spans="1:7" ht="35.25" customHeight="1" x14ac:dyDescent="0.3">
      <c r="A46" s="11" t="s">
        <v>72</v>
      </c>
      <c r="B46" s="41" t="s">
        <v>73</v>
      </c>
      <c r="C46" s="34" t="s">
        <v>16</v>
      </c>
      <c r="D46" s="69">
        <v>2</v>
      </c>
      <c r="E46" s="42"/>
      <c r="F46" s="43"/>
      <c r="G46" s="10"/>
    </row>
    <row r="47" spans="1:7" ht="35.25" customHeight="1" x14ac:dyDescent="0.3">
      <c r="A47" s="11" t="s">
        <v>74</v>
      </c>
      <c r="B47" s="41" t="s">
        <v>75</v>
      </c>
      <c r="C47" s="34" t="s">
        <v>16</v>
      </c>
      <c r="D47" s="69">
        <v>2</v>
      </c>
      <c r="E47" s="42"/>
      <c r="F47" s="43"/>
      <c r="G47" s="10"/>
    </row>
    <row r="48" spans="1:7" ht="26.4" x14ac:dyDescent="0.3">
      <c r="A48" s="11" t="s">
        <v>76</v>
      </c>
      <c r="B48" s="41" t="s">
        <v>77</v>
      </c>
      <c r="C48" s="34" t="s">
        <v>16</v>
      </c>
      <c r="D48" s="69">
        <v>2</v>
      </c>
      <c r="E48" s="42"/>
      <c r="F48" s="43"/>
      <c r="G48" s="10"/>
    </row>
    <row r="49" spans="1:7" s="250" customFormat="1" ht="20.25" customHeight="1" x14ac:dyDescent="0.3">
      <c r="A49" s="243"/>
      <c r="B49" s="244" t="s">
        <v>78</v>
      </c>
      <c r="C49" s="251"/>
      <c r="D49" s="252"/>
      <c r="E49" s="253"/>
      <c r="F49" s="248"/>
      <c r="G49" s="256"/>
    </row>
    <row r="50" spans="1:7" s="250" customFormat="1" ht="24" customHeight="1" x14ac:dyDescent="0.3">
      <c r="A50" s="243"/>
      <c r="B50" s="257" t="s">
        <v>79</v>
      </c>
      <c r="C50" s="258"/>
      <c r="D50" s="259"/>
      <c r="E50" s="260"/>
      <c r="F50" s="258"/>
      <c r="G50" s="256"/>
    </row>
    <row r="51" spans="1:7" s="48" customFormat="1" ht="102.6" customHeight="1" x14ac:dyDescent="0.3">
      <c r="A51" s="11" t="s">
        <v>80</v>
      </c>
      <c r="B51" s="45" t="s">
        <v>81</v>
      </c>
      <c r="C51" s="46" t="s">
        <v>16</v>
      </c>
      <c r="D51" s="74">
        <v>8</v>
      </c>
      <c r="E51" s="47"/>
      <c r="F51" s="31"/>
      <c r="G51" s="44"/>
    </row>
    <row r="52" spans="1:7" s="48" customFormat="1" ht="73.5" customHeight="1" x14ac:dyDescent="0.3">
      <c r="A52" s="11" t="s">
        <v>82</v>
      </c>
      <c r="B52" s="45" t="s">
        <v>83</v>
      </c>
      <c r="C52" s="46" t="s">
        <v>16</v>
      </c>
      <c r="D52" s="74">
        <v>5</v>
      </c>
      <c r="E52" s="47"/>
      <c r="F52" s="31"/>
      <c r="G52" s="44"/>
    </row>
    <row r="53" spans="1:7" s="48" customFormat="1" ht="62.4" customHeight="1" x14ac:dyDescent="0.3">
      <c r="A53" s="11" t="s">
        <v>382</v>
      </c>
      <c r="B53" s="45" t="s">
        <v>85</v>
      </c>
      <c r="C53" s="46" t="s">
        <v>16</v>
      </c>
      <c r="D53" s="74">
        <v>4</v>
      </c>
      <c r="E53" s="47"/>
      <c r="F53" s="31"/>
      <c r="G53" s="44"/>
    </row>
    <row r="54" spans="1:7" s="48" customFormat="1" ht="86.1" customHeight="1" x14ac:dyDescent="0.3">
      <c r="A54" s="11" t="s">
        <v>84</v>
      </c>
      <c r="B54" s="49" t="s">
        <v>87</v>
      </c>
      <c r="C54" s="46" t="s">
        <v>16</v>
      </c>
      <c r="D54" s="75">
        <v>4</v>
      </c>
      <c r="E54" s="47"/>
      <c r="F54" s="31"/>
      <c r="G54" s="44"/>
    </row>
    <row r="55" spans="1:7" s="48" customFormat="1" ht="86.1" customHeight="1" x14ac:dyDescent="0.3">
      <c r="A55" s="11" t="s">
        <v>86</v>
      </c>
      <c r="B55" s="50" t="s">
        <v>89</v>
      </c>
      <c r="C55" s="51" t="s">
        <v>16</v>
      </c>
      <c r="D55" s="76">
        <v>16</v>
      </c>
      <c r="E55" s="52"/>
      <c r="F55" s="31"/>
      <c r="G55" s="44"/>
    </row>
    <row r="56" spans="1:7" s="48" customFormat="1" ht="86.1" customHeight="1" x14ac:dyDescent="0.3">
      <c r="A56" s="11" t="s">
        <v>88</v>
      </c>
      <c r="B56" s="50" t="s">
        <v>90</v>
      </c>
      <c r="C56" s="51" t="s">
        <v>16</v>
      </c>
      <c r="D56" s="76">
        <v>6</v>
      </c>
      <c r="E56" s="52"/>
      <c r="F56" s="31"/>
      <c r="G56" s="44"/>
    </row>
    <row r="57" spans="1:7" ht="30" customHeight="1" x14ac:dyDescent="0.3">
      <c r="A57" s="3">
        <v>3</v>
      </c>
      <c r="B57" s="264" t="s">
        <v>91</v>
      </c>
      <c r="C57" s="264"/>
      <c r="D57" s="264"/>
      <c r="E57" s="264"/>
      <c r="F57" s="264"/>
      <c r="G57" s="53"/>
    </row>
    <row r="58" spans="1:7" ht="27.75" customHeight="1" x14ac:dyDescent="0.3">
      <c r="A58" s="141">
        <v>3.1</v>
      </c>
      <c r="B58" s="265" t="s">
        <v>388</v>
      </c>
      <c r="C58" s="261"/>
      <c r="D58" s="261"/>
      <c r="E58" s="261"/>
      <c r="F58" s="261"/>
      <c r="G58" s="224"/>
    </row>
    <row r="59" spans="1:7" ht="31.5" customHeight="1" x14ac:dyDescent="0.3">
      <c r="A59" s="142" t="s">
        <v>92</v>
      </c>
      <c r="B59" s="143" t="s">
        <v>390</v>
      </c>
      <c r="C59" s="143"/>
      <c r="D59" s="144"/>
      <c r="E59" s="143"/>
      <c r="F59" s="143"/>
      <c r="G59" s="229"/>
    </row>
    <row r="60" spans="1:7" ht="22.5" customHeight="1" x14ac:dyDescent="0.3">
      <c r="A60" s="145"/>
      <c r="B60" s="99" t="s">
        <v>168</v>
      </c>
      <c r="C60" s="58"/>
      <c r="D60" s="100"/>
      <c r="E60" s="146"/>
      <c r="F60" s="147"/>
      <c r="G60" s="229"/>
    </row>
    <row r="61" spans="1:7" x14ac:dyDescent="0.3">
      <c r="A61" s="101" t="s">
        <v>396</v>
      </c>
      <c r="B61" s="148" t="s">
        <v>169</v>
      </c>
      <c r="C61" s="112" t="s">
        <v>13</v>
      </c>
      <c r="D61" s="149">
        <v>30</v>
      </c>
      <c r="E61" s="128"/>
      <c r="F61" s="93"/>
      <c r="G61" s="229"/>
    </row>
    <row r="62" spans="1:7" s="81" customFormat="1" ht="15.6" x14ac:dyDescent="0.25">
      <c r="A62" s="101" t="s">
        <v>397</v>
      </c>
      <c r="B62" s="107" t="s">
        <v>133</v>
      </c>
      <c r="C62" s="91" t="s">
        <v>134</v>
      </c>
      <c r="D62" s="117">
        <v>8</v>
      </c>
      <c r="E62" s="93"/>
      <c r="F62" s="93"/>
      <c r="G62" s="226"/>
    </row>
    <row r="63" spans="1:7" s="81" customFormat="1" ht="31.5" customHeight="1" x14ac:dyDescent="0.25">
      <c r="A63" s="101" t="s">
        <v>398</v>
      </c>
      <c r="B63" s="107" t="s">
        <v>135</v>
      </c>
      <c r="C63" s="91" t="s">
        <v>134</v>
      </c>
      <c r="D63" s="117">
        <v>4</v>
      </c>
      <c r="E63" s="93"/>
      <c r="F63" s="93"/>
      <c r="G63" s="226"/>
    </row>
    <row r="64" spans="1:7" s="81" customFormat="1" ht="21.75" customHeight="1" x14ac:dyDescent="0.25">
      <c r="A64" s="101" t="s">
        <v>399</v>
      </c>
      <c r="B64" s="105" t="s">
        <v>136</v>
      </c>
      <c r="C64" s="91" t="s">
        <v>134</v>
      </c>
      <c r="D64" s="117">
        <v>2</v>
      </c>
      <c r="E64" s="93"/>
      <c r="F64" s="93"/>
      <c r="G64" s="226"/>
    </row>
    <row r="65" spans="1:7" ht="22.5" customHeight="1" x14ac:dyDescent="0.3">
      <c r="A65" s="145"/>
      <c r="B65" s="99" t="s">
        <v>95</v>
      </c>
      <c r="C65" s="58"/>
      <c r="D65" s="100"/>
      <c r="E65" s="128"/>
      <c r="F65" s="147"/>
      <c r="G65" s="229"/>
    </row>
    <row r="66" spans="1:7" ht="35.25" customHeight="1" x14ac:dyDescent="0.3">
      <c r="A66" s="101" t="s">
        <v>400</v>
      </c>
      <c r="B66" s="110" t="s">
        <v>96</v>
      </c>
      <c r="C66" s="95" t="s">
        <v>41</v>
      </c>
      <c r="D66" s="117">
        <v>28</v>
      </c>
      <c r="E66" s="94"/>
      <c r="F66" s="94"/>
      <c r="G66" s="229"/>
    </row>
    <row r="67" spans="1:7" s="2" customFormat="1" ht="43.5" customHeight="1" x14ac:dyDescent="0.3">
      <c r="A67" s="101" t="s">
        <v>401</v>
      </c>
      <c r="B67" s="133" t="s">
        <v>155</v>
      </c>
      <c r="C67" s="91" t="s">
        <v>13</v>
      </c>
      <c r="D67" s="150">
        <v>18</v>
      </c>
      <c r="E67" s="55"/>
      <c r="F67" s="96"/>
      <c r="G67" s="226"/>
    </row>
    <row r="68" spans="1:7" s="81" customFormat="1" ht="22.5" customHeight="1" x14ac:dyDescent="0.25">
      <c r="A68" s="91"/>
      <c r="B68" s="108" t="s">
        <v>99</v>
      </c>
      <c r="C68" s="109"/>
      <c r="D68" s="103"/>
      <c r="E68" s="104"/>
      <c r="F68" s="93"/>
      <c r="G68" s="226"/>
    </row>
    <row r="69" spans="1:7" s="81" customFormat="1" ht="56.25" customHeight="1" x14ac:dyDescent="0.25">
      <c r="A69" s="101" t="s">
        <v>402</v>
      </c>
      <c r="B69" s="16" t="s">
        <v>138</v>
      </c>
      <c r="C69" s="58" t="s">
        <v>13</v>
      </c>
      <c r="D69" s="117">
        <v>100</v>
      </c>
      <c r="E69" s="94"/>
      <c r="F69" s="93"/>
      <c r="G69" s="226"/>
    </row>
    <row r="70" spans="1:7" s="81" customFormat="1" ht="27.75" customHeight="1" x14ac:dyDescent="0.25">
      <c r="A70" s="91"/>
      <c r="B70" s="98" t="s">
        <v>139</v>
      </c>
      <c r="C70" s="98"/>
      <c r="D70" s="113"/>
      <c r="E70" s="114"/>
      <c r="F70" s="93"/>
      <c r="G70" s="226"/>
    </row>
    <row r="71" spans="1:7" s="81" customFormat="1" ht="145.19999999999999" customHeight="1" x14ac:dyDescent="0.25">
      <c r="A71" s="91" t="s">
        <v>403</v>
      </c>
      <c r="B71" s="92" t="s">
        <v>37</v>
      </c>
      <c r="C71" s="91" t="s">
        <v>13</v>
      </c>
      <c r="D71" s="117">
        <v>35</v>
      </c>
      <c r="E71" s="94"/>
      <c r="F71" s="93"/>
      <c r="G71" s="226"/>
    </row>
    <row r="72" spans="1:7" s="81" customFormat="1" ht="77.25" customHeight="1" x14ac:dyDescent="0.25">
      <c r="A72" s="91" t="s">
        <v>404</v>
      </c>
      <c r="B72" s="16" t="s">
        <v>387</v>
      </c>
      <c r="C72" s="58" t="s">
        <v>41</v>
      </c>
      <c r="D72" s="117">
        <v>12</v>
      </c>
      <c r="E72" s="94"/>
      <c r="F72" s="93"/>
      <c r="G72" s="226"/>
    </row>
    <row r="73" spans="1:7" s="81" customFormat="1" ht="69.75" customHeight="1" x14ac:dyDescent="0.25">
      <c r="A73" s="91" t="s">
        <v>405</v>
      </c>
      <c r="B73" s="16" t="s">
        <v>140</v>
      </c>
      <c r="C73" s="58" t="s">
        <v>41</v>
      </c>
      <c r="D73" s="117">
        <v>12</v>
      </c>
      <c r="E73" s="94"/>
      <c r="F73" s="93"/>
      <c r="G73" s="226"/>
    </row>
    <row r="74" spans="1:7" s="81" customFormat="1" ht="15" x14ac:dyDescent="0.3">
      <c r="A74" s="91"/>
      <c r="B74" s="109" t="s">
        <v>141</v>
      </c>
      <c r="C74" s="116"/>
      <c r="D74" s="113"/>
      <c r="E74" s="114"/>
      <c r="F74" s="93"/>
      <c r="G74" s="226"/>
    </row>
    <row r="75" spans="1:7" s="80" customFormat="1" ht="59.25" customHeight="1" x14ac:dyDescent="0.25">
      <c r="A75" s="91" t="s">
        <v>406</v>
      </c>
      <c r="B75" s="92" t="s">
        <v>192</v>
      </c>
      <c r="C75" s="97" t="s">
        <v>41</v>
      </c>
      <c r="D75" s="88">
        <v>50</v>
      </c>
      <c r="E75" s="90"/>
      <c r="F75" s="84"/>
      <c r="G75" s="226"/>
    </row>
    <row r="76" spans="1:7" s="81" customFormat="1" ht="15.75" customHeight="1" x14ac:dyDescent="0.25">
      <c r="A76" s="91"/>
      <c r="B76" s="109" t="s">
        <v>142</v>
      </c>
      <c r="C76" s="118"/>
      <c r="D76" s="113"/>
      <c r="E76" s="114"/>
      <c r="F76" s="93"/>
      <c r="G76" s="226"/>
    </row>
    <row r="77" spans="1:7" s="81" customFormat="1" ht="47.25" customHeight="1" x14ac:dyDescent="0.25">
      <c r="A77" s="91" t="s">
        <v>407</v>
      </c>
      <c r="B77" s="16" t="s">
        <v>194</v>
      </c>
      <c r="C77" s="58" t="s">
        <v>143</v>
      </c>
      <c r="D77" s="115">
        <v>200</v>
      </c>
      <c r="E77" s="94"/>
      <c r="F77" s="93"/>
      <c r="G77" s="226"/>
    </row>
    <row r="78" spans="1:7" s="81" customFormat="1" ht="95.4" customHeight="1" x14ac:dyDescent="0.25">
      <c r="A78" s="91" t="s">
        <v>408</v>
      </c>
      <c r="B78" s="16" t="s">
        <v>144</v>
      </c>
      <c r="C78" s="58" t="s">
        <v>143</v>
      </c>
      <c r="D78" s="115">
        <v>200</v>
      </c>
      <c r="E78" s="94"/>
      <c r="F78" s="93"/>
      <c r="G78" s="226"/>
    </row>
    <row r="79" spans="1:7" ht="22.5" customHeight="1" x14ac:dyDescent="0.3">
      <c r="A79" s="91" t="s">
        <v>409</v>
      </c>
      <c r="B79" s="139" t="s">
        <v>176</v>
      </c>
      <c r="C79" s="58" t="s">
        <v>173</v>
      </c>
      <c r="D79" s="100">
        <v>50</v>
      </c>
      <c r="E79" s="151"/>
      <c r="F79" s="93"/>
      <c r="G79" s="229"/>
    </row>
    <row r="80" spans="1:7" s="81" customFormat="1" ht="18.75" customHeight="1" x14ac:dyDescent="0.25">
      <c r="A80" s="91"/>
      <c r="B80" s="109" t="s">
        <v>145</v>
      </c>
      <c r="C80" s="118"/>
      <c r="D80" s="113"/>
      <c r="E80" s="114"/>
      <c r="F80" s="93"/>
      <c r="G80" s="226"/>
    </row>
    <row r="81" spans="1:7" s="81" customFormat="1" ht="90.75" customHeight="1" x14ac:dyDescent="0.25">
      <c r="A81" s="91" t="s">
        <v>410</v>
      </c>
      <c r="B81" s="16" t="s">
        <v>146</v>
      </c>
      <c r="C81" s="58" t="s">
        <v>143</v>
      </c>
      <c r="D81" s="115">
        <v>35</v>
      </c>
      <c r="E81" s="94"/>
      <c r="F81" s="93"/>
      <c r="G81" s="226"/>
    </row>
    <row r="82" spans="1:7" s="81" customFormat="1" ht="42.75" customHeight="1" x14ac:dyDescent="0.25">
      <c r="A82" s="91" t="s">
        <v>411</v>
      </c>
      <c r="B82" s="134" t="s">
        <v>197</v>
      </c>
      <c r="C82" s="97" t="s">
        <v>16</v>
      </c>
      <c r="D82" s="115">
        <v>4</v>
      </c>
      <c r="E82" s="87"/>
      <c r="F82" s="84"/>
      <c r="G82" s="226"/>
    </row>
    <row r="83" spans="1:7" s="81" customFormat="1" ht="18" customHeight="1" x14ac:dyDescent="0.25">
      <c r="A83" s="91"/>
      <c r="B83" s="109" t="s">
        <v>147</v>
      </c>
      <c r="C83" s="118"/>
      <c r="D83" s="113"/>
      <c r="E83" s="114"/>
      <c r="F83" s="93"/>
      <c r="G83" s="227"/>
    </row>
    <row r="84" spans="1:7" s="29" customFormat="1" ht="39" customHeight="1" x14ac:dyDescent="0.3">
      <c r="A84" s="91" t="s">
        <v>412</v>
      </c>
      <c r="B84" s="107" t="s">
        <v>199</v>
      </c>
      <c r="C84" s="95" t="s">
        <v>64</v>
      </c>
      <c r="D84" s="115">
        <v>18</v>
      </c>
      <c r="E84" s="55"/>
      <c r="F84" s="94"/>
      <c r="G84" s="227"/>
    </row>
    <row r="85" spans="1:7" s="81" customFormat="1" ht="42" customHeight="1" x14ac:dyDescent="0.25">
      <c r="A85" s="91" t="s">
        <v>413</v>
      </c>
      <c r="B85" s="107" t="s">
        <v>148</v>
      </c>
      <c r="C85" s="91" t="s">
        <v>41</v>
      </c>
      <c r="D85" s="115">
        <v>40</v>
      </c>
      <c r="E85" s="94"/>
      <c r="F85" s="93"/>
      <c r="G85" s="226"/>
    </row>
    <row r="86" spans="1:7" ht="22.5" customHeight="1" x14ac:dyDescent="0.3">
      <c r="A86" s="145"/>
      <c r="B86" s="99" t="s">
        <v>151</v>
      </c>
      <c r="C86" s="58"/>
      <c r="D86" s="100"/>
      <c r="E86" s="151"/>
      <c r="F86" s="93"/>
      <c r="G86" s="229"/>
    </row>
    <row r="87" spans="1:7" ht="83.25" customHeight="1" x14ac:dyDescent="0.3">
      <c r="A87" s="91" t="s">
        <v>414</v>
      </c>
      <c r="B87" s="139" t="s">
        <v>370</v>
      </c>
      <c r="C87" s="112" t="s">
        <v>16</v>
      </c>
      <c r="D87" s="100">
        <v>2</v>
      </c>
      <c r="E87" s="151"/>
      <c r="F87" s="93"/>
      <c r="G87" s="229"/>
    </row>
    <row r="88" spans="1:7" ht="42.75" customHeight="1" x14ac:dyDescent="0.3">
      <c r="A88" s="91" t="s">
        <v>415</v>
      </c>
      <c r="B88" s="139" t="s">
        <v>177</v>
      </c>
      <c r="C88" s="58" t="s">
        <v>16</v>
      </c>
      <c r="D88" s="100">
        <v>4</v>
      </c>
      <c r="E88" s="151"/>
      <c r="F88" s="93"/>
      <c r="G88" s="229"/>
    </row>
    <row r="89" spans="1:7" s="79" customFormat="1" ht="33.75" customHeight="1" x14ac:dyDescent="0.25">
      <c r="A89" s="91" t="s">
        <v>416</v>
      </c>
      <c r="B89" s="85" t="s">
        <v>384</v>
      </c>
      <c r="C89" s="97" t="s">
        <v>16</v>
      </c>
      <c r="D89" s="89">
        <v>1</v>
      </c>
      <c r="E89" s="84"/>
      <c r="F89" s="84"/>
      <c r="G89" s="229"/>
    </row>
    <row r="90" spans="1:7" ht="28.5" customHeight="1" x14ac:dyDescent="0.3">
      <c r="A90" s="91" t="s">
        <v>417</v>
      </c>
      <c r="B90" s="139" t="s">
        <v>178</v>
      </c>
      <c r="C90" s="58" t="s">
        <v>64</v>
      </c>
      <c r="D90" s="100"/>
      <c r="E90" s="151"/>
      <c r="F90" s="93"/>
      <c r="G90" s="229"/>
    </row>
    <row r="91" spans="1:7" ht="22.5" customHeight="1" x14ac:dyDescent="0.3">
      <c r="A91" s="91" t="s">
        <v>418</v>
      </c>
      <c r="B91" s="139" t="s">
        <v>179</v>
      </c>
      <c r="C91" s="112" t="s">
        <v>16</v>
      </c>
      <c r="D91" s="100">
        <v>6</v>
      </c>
      <c r="E91" s="151"/>
      <c r="F91" s="93"/>
      <c r="G91" s="229"/>
    </row>
    <row r="92" spans="1:7" s="81" customFormat="1" ht="18.899999999999999" customHeight="1" x14ac:dyDescent="0.25">
      <c r="A92" s="91"/>
      <c r="B92" s="98" t="s">
        <v>201</v>
      </c>
      <c r="C92" s="98"/>
      <c r="D92" s="113"/>
      <c r="E92" s="114"/>
      <c r="F92" s="98"/>
      <c r="G92" s="226"/>
    </row>
    <row r="93" spans="1:7" s="81" customFormat="1" ht="73.8" customHeight="1" x14ac:dyDescent="0.25">
      <c r="A93" s="91" t="s">
        <v>419</v>
      </c>
      <c r="B93" s="107" t="s">
        <v>371</v>
      </c>
      <c r="C93" s="91" t="s">
        <v>16</v>
      </c>
      <c r="D93" s="131">
        <v>1</v>
      </c>
      <c r="E93" s="94"/>
      <c r="F93" s="93"/>
      <c r="G93" s="226"/>
    </row>
    <row r="94" spans="1:7" s="81" customFormat="1" ht="77.400000000000006" customHeight="1" x14ac:dyDescent="0.25">
      <c r="A94" s="91" t="s">
        <v>420</v>
      </c>
      <c r="B94" s="107" t="s">
        <v>372</v>
      </c>
      <c r="C94" s="91" t="s">
        <v>16</v>
      </c>
      <c r="D94" s="131">
        <v>1</v>
      </c>
      <c r="E94" s="94"/>
      <c r="F94" s="93"/>
      <c r="G94" s="226"/>
    </row>
    <row r="95" spans="1:7" s="81" customFormat="1" ht="33" customHeight="1" x14ac:dyDescent="0.25">
      <c r="A95" s="91" t="s">
        <v>421</v>
      </c>
      <c r="B95" s="107" t="s">
        <v>153</v>
      </c>
      <c r="C95" s="91" t="s">
        <v>16</v>
      </c>
      <c r="D95" s="131">
        <v>2</v>
      </c>
      <c r="E95" s="94"/>
      <c r="F95" s="93"/>
      <c r="G95" s="226"/>
    </row>
    <row r="96" spans="1:7" s="81" customFormat="1" ht="27" customHeight="1" x14ac:dyDescent="0.25">
      <c r="A96" s="91"/>
      <c r="B96" s="98" t="s">
        <v>149</v>
      </c>
      <c r="C96" s="98"/>
      <c r="D96" s="113"/>
      <c r="E96" s="114"/>
      <c r="F96" s="119"/>
      <c r="G96" s="226"/>
    </row>
    <row r="97" spans="1:7" s="29" customFormat="1" ht="24" customHeight="1" x14ac:dyDescent="0.3">
      <c r="A97" s="120"/>
      <c r="B97" s="121" t="s">
        <v>150</v>
      </c>
      <c r="C97" s="122"/>
      <c r="D97" s="123"/>
      <c r="E97" s="124"/>
      <c r="F97" s="122"/>
      <c r="G97" s="227"/>
    </row>
    <row r="98" spans="1:7" s="48" customFormat="1" ht="62.25" customHeight="1" x14ac:dyDescent="0.3">
      <c r="A98" s="91" t="s">
        <v>422</v>
      </c>
      <c r="B98" s="125" t="s">
        <v>83</v>
      </c>
      <c r="C98" s="126" t="s">
        <v>16</v>
      </c>
      <c r="D98" s="130">
        <v>7</v>
      </c>
      <c r="E98" s="128"/>
      <c r="F98" s="94"/>
      <c r="G98" s="227"/>
    </row>
    <row r="99" spans="1:7" s="48" customFormat="1" ht="89.25" customHeight="1" x14ac:dyDescent="0.3">
      <c r="A99" s="91" t="s">
        <v>423</v>
      </c>
      <c r="B99" s="129" t="s">
        <v>87</v>
      </c>
      <c r="C99" s="126" t="s">
        <v>16</v>
      </c>
      <c r="D99" s="130">
        <v>7</v>
      </c>
      <c r="E99" s="128"/>
      <c r="F99" s="94"/>
      <c r="G99" s="227"/>
    </row>
    <row r="100" spans="1:7" ht="26.25" customHeight="1" x14ac:dyDescent="0.3">
      <c r="A100" s="142" t="s">
        <v>94</v>
      </c>
      <c r="B100" s="266" t="s">
        <v>391</v>
      </c>
      <c r="C100" s="266"/>
      <c r="D100" s="266"/>
      <c r="E100" s="152"/>
      <c r="F100" s="153"/>
      <c r="G100" s="229"/>
    </row>
    <row r="101" spans="1:7" ht="22.5" customHeight="1" x14ac:dyDescent="0.3">
      <c r="A101" s="145"/>
      <c r="B101" s="99" t="s">
        <v>168</v>
      </c>
      <c r="C101" s="58"/>
      <c r="D101" s="100"/>
      <c r="E101" s="146"/>
      <c r="F101" s="147"/>
      <c r="G101" s="229"/>
    </row>
    <row r="102" spans="1:7" ht="22.5" customHeight="1" x14ac:dyDescent="0.3">
      <c r="A102" s="101" t="s">
        <v>424</v>
      </c>
      <c r="B102" s="139" t="s">
        <v>169</v>
      </c>
      <c r="C102" s="58" t="s">
        <v>13</v>
      </c>
      <c r="D102" s="100">
        <v>30</v>
      </c>
      <c r="E102" s="154"/>
      <c r="F102" s="96"/>
      <c r="G102" s="229"/>
    </row>
    <row r="103" spans="1:7" ht="22.5" customHeight="1" x14ac:dyDescent="0.3">
      <c r="A103" s="101" t="s">
        <v>425</v>
      </c>
      <c r="B103" s="139" t="s">
        <v>170</v>
      </c>
      <c r="C103" s="58" t="s">
        <v>171</v>
      </c>
      <c r="D103" s="100">
        <v>3.54</v>
      </c>
      <c r="E103" s="154"/>
      <c r="F103" s="96"/>
      <c r="G103" s="229"/>
    </row>
    <row r="104" spans="1:7" ht="37.5" customHeight="1" x14ac:dyDescent="0.3">
      <c r="A104" s="101" t="s">
        <v>426</v>
      </c>
      <c r="B104" s="139" t="s">
        <v>172</v>
      </c>
      <c r="C104" s="58" t="s">
        <v>171</v>
      </c>
      <c r="D104" s="100">
        <v>3.51</v>
      </c>
      <c r="E104" s="154"/>
      <c r="F104" s="96"/>
      <c r="G104" s="229"/>
    </row>
    <row r="105" spans="1:7" ht="22.5" customHeight="1" x14ac:dyDescent="0.3">
      <c r="A105" s="145"/>
      <c r="B105" s="99" t="s">
        <v>95</v>
      </c>
      <c r="C105" s="112"/>
      <c r="D105" s="100"/>
      <c r="E105" s="146"/>
      <c r="F105" s="147"/>
      <c r="G105" s="229"/>
    </row>
    <row r="106" spans="1:7" ht="30.75" customHeight="1" x14ac:dyDescent="0.3">
      <c r="A106" s="101" t="s">
        <v>427</v>
      </c>
      <c r="B106" s="110" t="s">
        <v>96</v>
      </c>
      <c r="C106" s="58" t="s">
        <v>41</v>
      </c>
      <c r="D106" s="117">
        <f>2.08+1.15+3.48+1.15+2.08+3.87+3.3+3.87+8.5</f>
        <v>29.48</v>
      </c>
      <c r="E106" s="154"/>
      <c r="F106" s="96"/>
      <c r="G106" s="229"/>
    </row>
    <row r="107" spans="1:7" s="2" customFormat="1" ht="43.5" customHeight="1" x14ac:dyDescent="0.3">
      <c r="A107" s="101" t="s">
        <v>428</v>
      </c>
      <c r="B107" s="133" t="s">
        <v>155</v>
      </c>
      <c r="C107" s="91" t="s">
        <v>13</v>
      </c>
      <c r="D107" s="150">
        <v>24</v>
      </c>
      <c r="E107" s="55"/>
      <c r="F107" s="96"/>
      <c r="G107" s="226"/>
    </row>
    <row r="108" spans="1:7" s="81" customFormat="1" ht="22.5" customHeight="1" x14ac:dyDescent="0.25">
      <c r="A108" s="101"/>
      <c r="B108" s="108" t="s">
        <v>99</v>
      </c>
      <c r="C108" s="109"/>
      <c r="D108" s="103"/>
      <c r="E108" s="104"/>
      <c r="F108" s="93"/>
      <c r="G108" s="226"/>
    </row>
    <row r="109" spans="1:7" s="81" customFormat="1" ht="56.25" customHeight="1" x14ac:dyDescent="0.25">
      <c r="A109" s="101" t="s">
        <v>429</v>
      </c>
      <c r="B109" s="16" t="s">
        <v>138</v>
      </c>
      <c r="C109" s="58" t="s">
        <v>13</v>
      </c>
      <c r="D109" s="117">
        <v>100</v>
      </c>
      <c r="E109" s="94"/>
      <c r="F109" s="93"/>
      <c r="G109" s="226"/>
    </row>
    <row r="110" spans="1:7" s="81" customFormat="1" ht="27.75" customHeight="1" x14ac:dyDescent="0.25">
      <c r="A110" s="101"/>
      <c r="B110" s="98" t="s">
        <v>139</v>
      </c>
      <c r="C110" s="98"/>
      <c r="D110" s="113"/>
      <c r="E110" s="114"/>
      <c r="F110" s="93"/>
      <c r="G110" s="226"/>
    </row>
    <row r="111" spans="1:7" s="81" customFormat="1" ht="138.75" customHeight="1" x14ac:dyDescent="0.25">
      <c r="A111" s="101" t="s">
        <v>430</v>
      </c>
      <c r="B111" s="92" t="s">
        <v>37</v>
      </c>
      <c r="C111" s="91" t="s">
        <v>13</v>
      </c>
      <c r="D111" s="117">
        <v>50</v>
      </c>
      <c r="E111" s="94"/>
      <c r="F111" s="93"/>
      <c r="G111" s="226"/>
    </row>
    <row r="112" spans="1:7" s="81" customFormat="1" ht="85.8" customHeight="1" x14ac:dyDescent="0.25">
      <c r="A112" s="101" t="s">
        <v>431</v>
      </c>
      <c r="B112" s="16" t="s">
        <v>387</v>
      </c>
      <c r="C112" s="58" t="s">
        <v>41</v>
      </c>
      <c r="D112" s="117">
        <v>28</v>
      </c>
      <c r="E112" s="94"/>
      <c r="F112" s="93"/>
      <c r="G112" s="226"/>
    </row>
    <row r="113" spans="1:7" s="81" customFormat="1" ht="69.75" customHeight="1" x14ac:dyDescent="0.25">
      <c r="A113" s="101" t="s">
        <v>432</v>
      </c>
      <c r="B113" s="16" t="s">
        <v>140</v>
      </c>
      <c r="C113" s="58" t="s">
        <v>41</v>
      </c>
      <c r="D113" s="117">
        <v>18</v>
      </c>
      <c r="E113" s="94"/>
      <c r="F113" s="93"/>
      <c r="G113" s="226"/>
    </row>
    <row r="114" spans="1:7" s="81" customFormat="1" ht="15" x14ac:dyDescent="0.3">
      <c r="A114" s="91"/>
      <c r="B114" s="109" t="s">
        <v>141</v>
      </c>
      <c r="C114" s="116"/>
      <c r="D114" s="113"/>
      <c r="E114" s="114"/>
      <c r="F114" s="93"/>
      <c r="G114" s="226"/>
    </row>
    <row r="115" spans="1:7" s="79" customFormat="1" ht="73.5" customHeight="1" x14ac:dyDescent="0.25">
      <c r="A115" s="101" t="s">
        <v>433</v>
      </c>
      <c r="B115" s="155" t="s">
        <v>40</v>
      </c>
      <c r="C115" s="97" t="s">
        <v>41</v>
      </c>
      <c r="D115" s="89">
        <f>5.37*12</f>
        <v>64.44</v>
      </c>
      <c r="E115" s="90"/>
      <c r="F115" s="84"/>
      <c r="G115" s="226"/>
    </row>
    <row r="116" spans="1:7" s="80" customFormat="1" ht="59.25" customHeight="1" x14ac:dyDescent="0.25">
      <c r="A116" s="101" t="s">
        <v>434</v>
      </c>
      <c r="B116" s="92" t="s">
        <v>192</v>
      </c>
      <c r="C116" s="97" t="s">
        <v>41</v>
      </c>
      <c r="D116" s="88">
        <v>50</v>
      </c>
      <c r="E116" s="90"/>
      <c r="F116" s="84"/>
      <c r="G116" s="226"/>
    </row>
    <row r="117" spans="1:7" s="81" customFormat="1" ht="15.75" customHeight="1" x14ac:dyDescent="0.25">
      <c r="A117" s="91"/>
      <c r="B117" s="109" t="s">
        <v>142</v>
      </c>
      <c r="C117" s="118"/>
      <c r="D117" s="113"/>
      <c r="E117" s="114"/>
      <c r="F117" s="93"/>
      <c r="G117" s="226"/>
    </row>
    <row r="118" spans="1:7" s="81" customFormat="1" ht="47.25" customHeight="1" x14ac:dyDescent="0.25">
      <c r="A118" s="101" t="s">
        <v>435</v>
      </c>
      <c r="B118" s="16" t="s">
        <v>194</v>
      </c>
      <c r="C118" s="58" t="s">
        <v>143</v>
      </c>
      <c r="D118" s="115">
        <v>200</v>
      </c>
      <c r="E118" s="94"/>
      <c r="F118" s="93"/>
      <c r="G118" s="226"/>
    </row>
    <row r="119" spans="1:7" s="81" customFormat="1" ht="90" customHeight="1" x14ac:dyDescent="0.25">
      <c r="A119" s="101" t="s">
        <v>436</v>
      </c>
      <c r="B119" s="16" t="s">
        <v>144</v>
      </c>
      <c r="C119" s="58" t="s">
        <v>143</v>
      </c>
      <c r="D119" s="115">
        <v>200</v>
      </c>
      <c r="E119" s="94"/>
      <c r="F119" s="93"/>
      <c r="G119" s="226"/>
    </row>
    <row r="120" spans="1:7" ht="29.25" customHeight="1" x14ac:dyDescent="0.3">
      <c r="A120" s="101" t="s">
        <v>437</v>
      </c>
      <c r="B120" s="139" t="s">
        <v>375</v>
      </c>
      <c r="C120" s="58" t="s">
        <v>173</v>
      </c>
      <c r="D120" s="100">
        <f>26*1.8</f>
        <v>46.800000000000004</v>
      </c>
      <c r="E120" s="151"/>
      <c r="F120" s="93"/>
      <c r="G120" s="229"/>
    </row>
    <row r="121" spans="1:7" s="81" customFormat="1" ht="18.75" customHeight="1" x14ac:dyDescent="0.25">
      <c r="A121" s="91"/>
      <c r="B121" s="109" t="s">
        <v>145</v>
      </c>
      <c r="C121" s="118"/>
      <c r="D121" s="113"/>
      <c r="E121" s="114"/>
      <c r="F121" s="93"/>
      <c r="G121" s="226"/>
    </row>
    <row r="122" spans="1:7" s="81" customFormat="1" ht="102" customHeight="1" x14ac:dyDescent="0.25">
      <c r="A122" s="101" t="s">
        <v>438</v>
      </c>
      <c r="B122" s="16" t="s">
        <v>146</v>
      </c>
      <c r="C122" s="58" t="s">
        <v>143</v>
      </c>
      <c r="D122" s="115">
        <v>6</v>
      </c>
      <c r="E122" s="94"/>
      <c r="F122" s="93"/>
      <c r="G122" s="226"/>
    </row>
    <row r="123" spans="1:7" s="2" customFormat="1" ht="157.80000000000001" customHeight="1" x14ac:dyDescent="0.3">
      <c r="A123" s="101" t="s">
        <v>439</v>
      </c>
      <c r="B123" s="156" t="s">
        <v>198</v>
      </c>
      <c r="C123" s="97" t="s">
        <v>16</v>
      </c>
      <c r="D123" s="115">
        <v>3</v>
      </c>
      <c r="E123" s="94"/>
      <c r="F123" s="96"/>
      <c r="G123" s="227"/>
    </row>
    <row r="124" spans="1:7" s="81" customFormat="1" ht="18" customHeight="1" x14ac:dyDescent="0.25">
      <c r="A124" s="91"/>
      <c r="B124" s="109" t="s">
        <v>147</v>
      </c>
      <c r="C124" s="118"/>
      <c r="D124" s="113"/>
      <c r="E124" s="114"/>
      <c r="F124" s="93"/>
      <c r="G124" s="227"/>
    </row>
    <row r="125" spans="1:7" s="29" customFormat="1" ht="39" customHeight="1" x14ac:dyDescent="0.3">
      <c r="A125" s="101" t="s">
        <v>440</v>
      </c>
      <c r="B125" s="107" t="s">
        <v>199</v>
      </c>
      <c r="C125" s="95" t="s">
        <v>64</v>
      </c>
      <c r="D125" s="115">
        <v>18</v>
      </c>
      <c r="E125" s="55"/>
      <c r="F125" s="94"/>
      <c r="G125" s="227"/>
    </row>
    <row r="126" spans="1:7" s="81" customFormat="1" ht="42" customHeight="1" x14ac:dyDescent="0.25">
      <c r="A126" s="101" t="s">
        <v>441</v>
      </c>
      <c r="B126" s="107" t="s">
        <v>148</v>
      </c>
      <c r="C126" s="91" t="s">
        <v>41</v>
      </c>
      <c r="D126" s="115">
        <v>40</v>
      </c>
      <c r="E126" s="94"/>
      <c r="F126" s="93"/>
      <c r="G126" s="226"/>
    </row>
    <row r="127" spans="1:7" s="2" customFormat="1" ht="29.25" customHeight="1" x14ac:dyDescent="0.3">
      <c r="A127" s="136"/>
      <c r="B127" s="137" t="s">
        <v>156</v>
      </c>
      <c r="C127" s="112" t="s">
        <v>154</v>
      </c>
      <c r="D127" s="100"/>
      <c r="E127" s="146"/>
      <c r="F127" s="147"/>
      <c r="G127" s="229"/>
    </row>
    <row r="128" spans="1:7" s="2" customFormat="1" ht="59.25" customHeight="1" x14ac:dyDescent="0.3">
      <c r="A128" s="101" t="s">
        <v>442</v>
      </c>
      <c r="B128" s="157" t="s">
        <v>180</v>
      </c>
      <c r="C128" s="64" t="s">
        <v>117</v>
      </c>
      <c r="D128" s="149">
        <v>1</v>
      </c>
      <c r="E128" s="158"/>
      <c r="F128" s="158"/>
      <c r="G128" s="229"/>
    </row>
    <row r="129" spans="1:7" s="2" customFormat="1" ht="39.6" x14ac:dyDescent="0.3">
      <c r="A129" s="101" t="s">
        <v>443</v>
      </c>
      <c r="B129" s="157" t="s">
        <v>181</v>
      </c>
      <c r="C129" s="64" t="s">
        <v>117</v>
      </c>
      <c r="D129" s="149">
        <v>1</v>
      </c>
      <c r="E129" s="158"/>
      <c r="F129" s="158"/>
      <c r="G129" s="229"/>
    </row>
    <row r="130" spans="1:7" s="2" customFormat="1" ht="57" customHeight="1" x14ac:dyDescent="0.3">
      <c r="A130" s="101" t="s">
        <v>444</v>
      </c>
      <c r="B130" s="157" t="s">
        <v>182</v>
      </c>
      <c r="C130" s="64" t="s">
        <v>117</v>
      </c>
      <c r="D130" s="149">
        <v>1</v>
      </c>
      <c r="E130" s="158"/>
      <c r="F130" s="158"/>
      <c r="G130" s="229"/>
    </row>
    <row r="131" spans="1:7" s="2" customFormat="1" ht="130.19999999999999" customHeight="1" x14ac:dyDescent="0.3">
      <c r="A131" s="101" t="s">
        <v>445</v>
      </c>
      <c r="B131" s="157" t="s">
        <v>158</v>
      </c>
      <c r="C131" s="64" t="s">
        <v>183</v>
      </c>
      <c r="D131" s="149">
        <v>1</v>
      </c>
      <c r="E131" s="158"/>
      <c r="F131" s="158"/>
      <c r="G131" s="229"/>
    </row>
    <row r="132" spans="1:7" s="2" customFormat="1" ht="51.6" customHeight="1" x14ac:dyDescent="0.3">
      <c r="A132" s="101" t="s">
        <v>446</v>
      </c>
      <c r="B132" s="157" t="s">
        <v>157</v>
      </c>
      <c r="C132" s="64" t="s">
        <v>117</v>
      </c>
      <c r="D132" s="149">
        <v>1</v>
      </c>
      <c r="E132" s="158"/>
      <c r="F132" s="158"/>
      <c r="G132" s="229"/>
    </row>
    <row r="133" spans="1:7" s="2" customFormat="1" ht="27" customHeight="1" x14ac:dyDescent="0.3">
      <c r="A133" s="101" t="s">
        <v>447</v>
      </c>
      <c r="B133" s="159" t="s">
        <v>159</v>
      </c>
      <c r="C133" s="64" t="s">
        <v>16</v>
      </c>
      <c r="D133" s="149">
        <v>1</v>
      </c>
      <c r="E133" s="65"/>
      <c r="F133" s="160"/>
      <c r="G133" s="229"/>
    </row>
    <row r="134" spans="1:7" s="2" customFormat="1" ht="54.6" customHeight="1" x14ac:dyDescent="0.3">
      <c r="A134" s="101" t="s">
        <v>448</v>
      </c>
      <c r="B134" s="159" t="s">
        <v>160</v>
      </c>
      <c r="C134" s="64" t="s">
        <v>16</v>
      </c>
      <c r="D134" s="149">
        <v>1</v>
      </c>
      <c r="E134" s="65"/>
      <c r="F134" s="160"/>
      <c r="G134" s="229"/>
    </row>
    <row r="135" spans="1:7" s="2" customFormat="1" ht="149.4" customHeight="1" x14ac:dyDescent="0.3">
      <c r="A135" s="101" t="s">
        <v>449</v>
      </c>
      <c r="B135" s="66" t="s">
        <v>161</v>
      </c>
      <c r="C135" s="64" t="s">
        <v>16</v>
      </c>
      <c r="D135" s="149">
        <v>1</v>
      </c>
      <c r="E135" s="65"/>
      <c r="F135" s="160"/>
      <c r="G135" s="229"/>
    </row>
    <row r="136" spans="1:7" s="79" customFormat="1" ht="33.75" customHeight="1" x14ac:dyDescent="0.25">
      <c r="A136" s="101" t="s">
        <v>450</v>
      </c>
      <c r="B136" s="161" t="s">
        <v>163</v>
      </c>
      <c r="C136" s="162" t="s">
        <v>16</v>
      </c>
      <c r="D136" s="163">
        <v>1</v>
      </c>
      <c r="E136" s="164"/>
      <c r="F136" s="164"/>
      <c r="G136" s="229"/>
    </row>
    <row r="137" spans="1:7" s="79" customFormat="1" ht="33.75" customHeight="1" x14ac:dyDescent="0.25">
      <c r="A137" s="101" t="s">
        <v>451</v>
      </c>
      <c r="B137" s="161" t="s">
        <v>164</v>
      </c>
      <c r="C137" s="162" t="s">
        <v>16</v>
      </c>
      <c r="D137" s="163">
        <v>1</v>
      </c>
      <c r="E137" s="164"/>
      <c r="F137" s="164"/>
      <c r="G137" s="229"/>
    </row>
    <row r="138" spans="1:7" s="2" customFormat="1" ht="13.8" x14ac:dyDescent="0.3">
      <c r="A138" s="101"/>
      <c r="B138" s="165" t="s">
        <v>167</v>
      </c>
      <c r="C138" s="165" t="s">
        <v>154</v>
      </c>
      <c r="D138" s="166"/>
      <c r="E138" s="65"/>
      <c r="F138" s="160"/>
      <c r="G138" s="229"/>
    </row>
    <row r="139" spans="1:7" s="2" customFormat="1" ht="66" customHeight="1" x14ac:dyDescent="0.3">
      <c r="A139" s="101" t="s">
        <v>452</v>
      </c>
      <c r="B139" s="159" t="s">
        <v>373</v>
      </c>
      <c r="C139" s="64" t="s">
        <v>129</v>
      </c>
      <c r="D139" s="149">
        <v>1</v>
      </c>
      <c r="E139" s="65"/>
      <c r="F139" s="160"/>
      <c r="G139" s="229"/>
    </row>
    <row r="140" spans="1:7" s="2" customFormat="1" ht="84" customHeight="1" x14ac:dyDescent="0.3">
      <c r="A140" s="101" t="s">
        <v>453</v>
      </c>
      <c r="B140" s="159" t="s">
        <v>374</v>
      </c>
      <c r="C140" s="64" t="s">
        <v>129</v>
      </c>
      <c r="D140" s="149">
        <v>1</v>
      </c>
      <c r="E140" s="65"/>
      <c r="F140" s="160"/>
      <c r="G140" s="229"/>
    </row>
    <row r="141" spans="1:7" s="2" customFormat="1" ht="22.5" customHeight="1" x14ac:dyDescent="0.3">
      <c r="A141" s="101"/>
      <c r="B141" s="165" t="s">
        <v>128</v>
      </c>
      <c r="C141" s="165" t="s">
        <v>154</v>
      </c>
      <c r="D141" s="166"/>
      <c r="E141" s="165"/>
      <c r="F141" s="165"/>
      <c r="G141" s="229"/>
    </row>
    <row r="142" spans="1:7" s="2" customFormat="1" ht="103.8" customHeight="1" x14ac:dyDescent="0.3">
      <c r="A142" s="101" t="s">
        <v>454</v>
      </c>
      <c r="B142" s="159" t="s">
        <v>184</v>
      </c>
      <c r="C142" s="167" t="s">
        <v>117</v>
      </c>
      <c r="D142" s="168">
        <v>2</v>
      </c>
      <c r="E142" s="158"/>
      <c r="F142" s="158"/>
      <c r="G142" s="229"/>
    </row>
    <row r="143" spans="1:7" s="2" customFormat="1" ht="61.2" customHeight="1" x14ac:dyDescent="0.3">
      <c r="A143" s="101" t="s">
        <v>455</v>
      </c>
      <c r="B143" s="159" t="s">
        <v>185</v>
      </c>
      <c r="C143" s="167" t="s">
        <v>117</v>
      </c>
      <c r="D143" s="168">
        <v>2</v>
      </c>
      <c r="E143" s="158"/>
      <c r="F143" s="158"/>
      <c r="G143" s="229"/>
    </row>
    <row r="144" spans="1:7" s="2" customFormat="1" ht="94.2" customHeight="1" x14ac:dyDescent="0.3">
      <c r="A144" s="101" t="s">
        <v>456</v>
      </c>
      <c r="B144" s="159" t="s">
        <v>87</v>
      </c>
      <c r="C144" s="167" t="s">
        <v>117</v>
      </c>
      <c r="D144" s="168">
        <v>3</v>
      </c>
      <c r="E144" s="158"/>
      <c r="F144" s="158"/>
      <c r="G144" s="229"/>
    </row>
    <row r="145" spans="1:7" s="2" customFormat="1" ht="103.8" customHeight="1" x14ac:dyDescent="0.3">
      <c r="A145" s="101" t="s">
        <v>457</v>
      </c>
      <c r="B145" s="159" t="s">
        <v>186</v>
      </c>
      <c r="C145" s="167" t="s">
        <v>117</v>
      </c>
      <c r="D145" s="168">
        <v>5</v>
      </c>
      <c r="E145" s="158"/>
      <c r="F145" s="158"/>
      <c r="G145" s="229"/>
    </row>
    <row r="146" spans="1:7" s="2" customFormat="1" ht="70.5" customHeight="1" x14ac:dyDescent="0.3">
      <c r="A146" s="101" t="s">
        <v>458</v>
      </c>
      <c r="B146" s="159" t="s">
        <v>187</v>
      </c>
      <c r="C146" s="167" t="s">
        <v>117</v>
      </c>
      <c r="D146" s="168">
        <v>1</v>
      </c>
      <c r="E146" s="158"/>
      <c r="F146" s="158"/>
      <c r="G146" s="229"/>
    </row>
    <row r="147" spans="1:7" s="2" customFormat="1" ht="96.75" customHeight="1" x14ac:dyDescent="0.3">
      <c r="A147" s="101" t="s">
        <v>459</v>
      </c>
      <c r="B147" s="159" t="s">
        <v>188</v>
      </c>
      <c r="C147" s="167" t="s">
        <v>117</v>
      </c>
      <c r="D147" s="168">
        <v>1</v>
      </c>
      <c r="E147" s="158"/>
      <c r="F147" s="158"/>
      <c r="G147" s="229"/>
    </row>
    <row r="148" spans="1:7" s="2" customFormat="1" ht="64.5" customHeight="1" x14ac:dyDescent="0.3">
      <c r="A148" s="101" t="s">
        <v>460</v>
      </c>
      <c r="B148" s="159" t="s">
        <v>130</v>
      </c>
      <c r="C148" s="167" t="s">
        <v>117</v>
      </c>
      <c r="D148" s="168">
        <v>1</v>
      </c>
      <c r="E148" s="158"/>
      <c r="F148" s="158"/>
      <c r="G148" s="229"/>
    </row>
    <row r="149" spans="1:7" ht="48.75" customHeight="1" x14ac:dyDescent="0.3">
      <c r="A149" s="141">
        <v>3.2</v>
      </c>
      <c r="B149" s="262" t="s">
        <v>189</v>
      </c>
      <c r="C149" s="261"/>
      <c r="D149" s="261"/>
      <c r="E149" s="261"/>
      <c r="F149" s="261"/>
      <c r="G149" s="224"/>
    </row>
    <row r="150" spans="1:7" s="81" customFormat="1" ht="20.25" customHeight="1" x14ac:dyDescent="0.25">
      <c r="A150" s="91"/>
      <c r="B150" s="98" t="s">
        <v>131</v>
      </c>
      <c r="C150" s="98"/>
      <c r="D150" s="103"/>
      <c r="E150" s="104"/>
      <c r="F150" s="93"/>
      <c r="G150" s="228"/>
    </row>
    <row r="151" spans="1:7" s="81" customFormat="1" ht="33" customHeight="1" x14ac:dyDescent="0.25">
      <c r="A151" s="91" t="s">
        <v>102</v>
      </c>
      <c r="B151" s="105" t="s">
        <v>132</v>
      </c>
      <c r="C151" s="91" t="s">
        <v>13</v>
      </c>
      <c r="D151" s="82">
        <v>300</v>
      </c>
      <c r="E151" s="93"/>
      <c r="F151" s="93"/>
      <c r="G151" s="228"/>
    </row>
    <row r="152" spans="1:7" s="81" customFormat="1" ht="28.5" customHeight="1" x14ac:dyDescent="0.25">
      <c r="A152" s="91"/>
      <c r="B152" s="98" t="s">
        <v>93</v>
      </c>
      <c r="C152" s="98"/>
      <c r="D152" s="103"/>
      <c r="E152" s="106"/>
      <c r="F152" s="93"/>
      <c r="G152" s="226"/>
    </row>
    <row r="153" spans="1:7" s="81" customFormat="1" ht="39" customHeight="1" x14ac:dyDescent="0.25">
      <c r="A153" s="91" t="s">
        <v>103</v>
      </c>
      <c r="B153" s="107" t="s">
        <v>133</v>
      </c>
      <c r="C153" s="91" t="s">
        <v>134</v>
      </c>
      <c r="D153" s="117">
        <v>17</v>
      </c>
      <c r="E153" s="93"/>
      <c r="F153" s="93"/>
      <c r="G153" s="226"/>
    </row>
    <row r="154" spans="1:7" s="81" customFormat="1" ht="31.5" customHeight="1" x14ac:dyDescent="0.25">
      <c r="A154" s="91" t="s">
        <v>105</v>
      </c>
      <c r="B154" s="107" t="s">
        <v>135</v>
      </c>
      <c r="C154" s="91" t="s">
        <v>134</v>
      </c>
      <c r="D154" s="117">
        <v>3.5</v>
      </c>
      <c r="E154" s="93"/>
      <c r="F154" s="93"/>
      <c r="G154" s="226"/>
    </row>
    <row r="155" spans="1:7" s="81" customFormat="1" ht="21.75" customHeight="1" x14ac:dyDescent="0.25">
      <c r="A155" s="91" t="s">
        <v>106</v>
      </c>
      <c r="B155" s="105" t="s">
        <v>136</v>
      </c>
      <c r="C155" s="91" t="s">
        <v>134</v>
      </c>
      <c r="D155" s="117">
        <v>14</v>
      </c>
      <c r="E155" s="93"/>
      <c r="F155" s="93"/>
      <c r="G155" s="226"/>
    </row>
    <row r="156" spans="1:7" s="81" customFormat="1" ht="22.5" customHeight="1" x14ac:dyDescent="0.25">
      <c r="A156" s="91"/>
      <c r="B156" s="108" t="s">
        <v>137</v>
      </c>
      <c r="C156" s="109"/>
      <c r="D156" s="103"/>
      <c r="E156" s="104"/>
      <c r="F156" s="93"/>
      <c r="G156" s="226"/>
    </row>
    <row r="157" spans="1:7" s="29" customFormat="1" ht="36.75" customHeight="1" x14ac:dyDescent="0.3">
      <c r="A157" s="91" t="s">
        <v>107</v>
      </c>
      <c r="B157" s="111" t="s">
        <v>96</v>
      </c>
      <c r="C157" s="95" t="s">
        <v>41</v>
      </c>
      <c r="D157" s="117">
        <f>+(4.57*12)+(2.85*4)</f>
        <v>66.240000000000009</v>
      </c>
      <c r="E157" s="94"/>
      <c r="F157" s="94"/>
      <c r="G157" s="227"/>
    </row>
    <row r="158" spans="1:7" s="29" customFormat="1" ht="38.25" customHeight="1" x14ac:dyDescent="0.3">
      <c r="A158" s="91" t="s">
        <v>108</v>
      </c>
      <c r="B158" s="92" t="s">
        <v>98</v>
      </c>
      <c r="C158" s="112" t="s">
        <v>13</v>
      </c>
      <c r="D158" s="117">
        <f>52.61+52.61+7.92+1.83+2.3+55.46</f>
        <v>172.73</v>
      </c>
      <c r="E158" s="93"/>
      <c r="F158" s="94"/>
      <c r="G158" s="227"/>
    </row>
    <row r="159" spans="1:7" s="29" customFormat="1" ht="55.5" customHeight="1" x14ac:dyDescent="0.3">
      <c r="A159" s="91" t="s">
        <v>109</v>
      </c>
      <c r="B159" s="92" t="s">
        <v>190</v>
      </c>
      <c r="C159" s="112" t="s">
        <v>41</v>
      </c>
      <c r="D159" s="117">
        <f>+(1.2*6)*2</f>
        <v>14.399999999999999</v>
      </c>
      <c r="E159" s="93"/>
      <c r="F159" s="94"/>
      <c r="G159" s="227"/>
    </row>
    <row r="160" spans="1:7" s="29" customFormat="1" ht="39.75" customHeight="1" x14ac:dyDescent="0.3">
      <c r="A160" s="91" t="s">
        <v>110</v>
      </c>
      <c r="B160" s="111" t="s">
        <v>97</v>
      </c>
      <c r="C160" s="95" t="s">
        <v>16</v>
      </c>
      <c r="D160" s="117">
        <v>12</v>
      </c>
      <c r="E160" s="94"/>
      <c r="F160" s="93"/>
      <c r="G160" s="227"/>
    </row>
    <row r="161" spans="1:7" s="81" customFormat="1" ht="22.5" customHeight="1" x14ac:dyDescent="0.25">
      <c r="A161" s="91"/>
      <c r="B161" s="108" t="s">
        <v>99</v>
      </c>
      <c r="C161" s="109"/>
      <c r="D161" s="103"/>
      <c r="E161" s="104"/>
      <c r="F161" s="93"/>
      <c r="G161" s="226"/>
    </row>
    <row r="162" spans="1:7" s="81" customFormat="1" ht="56.25" customHeight="1" x14ac:dyDescent="0.25">
      <c r="A162" s="91" t="s">
        <v>121</v>
      </c>
      <c r="B162" s="16" t="s">
        <v>138</v>
      </c>
      <c r="C162" s="58" t="s">
        <v>13</v>
      </c>
      <c r="D162" s="117">
        <v>84</v>
      </c>
      <c r="E162" s="94"/>
      <c r="F162" s="93"/>
      <c r="G162" s="226"/>
    </row>
    <row r="163" spans="1:7" s="81" customFormat="1" ht="27.75" customHeight="1" x14ac:dyDescent="0.25">
      <c r="A163" s="91"/>
      <c r="B163" s="98" t="s">
        <v>139</v>
      </c>
      <c r="C163" s="98"/>
      <c r="D163" s="113"/>
      <c r="E163" s="114"/>
      <c r="F163" s="93"/>
      <c r="G163" s="226"/>
    </row>
    <row r="164" spans="1:7" s="81" customFormat="1" ht="145.19999999999999" customHeight="1" x14ac:dyDescent="0.25">
      <c r="A164" s="91" t="s">
        <v>111</v>
      </c>
      <c r="B164" s="92" t="s">
        <v>37</v>
      </c>
      <c r="C164" s="91" t="s">
        <v>13</v>
      </c>
      <c r="D164" s="117">
        <f>74.8+74.8+13.64</f>
        <v>163.24</v>
      </c>
      <c r="E164" s="94"/>
      <c r="F164" s="93"/>
      <c r="G164" s="226"/>
    </row>
    <row r="165" spans="1:7" s="81" customFormat="1" ht="81.599999999999994" customHeight="1" x14ac:dyDescent="0.25">
      <c r="A165" s="91" t="s">
        <v>112</v>
      </c>
      <c r="B165" s="16" t="s">
        <v>387</v>
      </c>
      <c r="C165" s="58" t="s">
        <v>41</v>
      </c>
      <c r="D165" s="117">
        <f>27+27+28+16</f>
        <v>98</v>
      </c>
      <c r="E165" s="94"/>
      <c r="F165" s="93"/>
      <c r="G165" s="226"/>
    </row>
    <row r="166" spans="1:7" s="81" customFormat="1" ht="69.75" customHeight="1" x14ac:dyDescent="0.25">
      <c r="A166" s="91" t="s">
        <v>113</v>
      </c>
      <c r="B166" s="16" t="s">
        <v>140</v>
      </c>
      <c r="C166" s="58" t="s">
        <v>41</v>
      </c>
      <c r="D166" s="117">
        <f>12*3</f>
        <v>36</v>
      </c>
      <c r="E166" s="94"/>
      <c r="F166" s="93"/>
      <c r="G166" s="226"/>
    </row>
    <row r="167" spans="1:7" s="81" customFormat="1" ht="30.75" customHeight="1" x14ac:dyDescent="0.3">
      <c r="A167" s="91"/>
      <c r="B167" s="109" t="s">
        <v>141</v>
      </c>
      <c r="C167" s="116"/>
      <c r="D167" s="113"/>
      <c r="E167" s="114"/>
      <c r="F167" s="93"/>
      <c r="G167" s="226"/>
    </row>
    <row r="168" spans="1:7" s="79" customFormat="1" ht="73.5" customHeight="1" x14ac:dyDescent="0.25">
      <c r="A168" s="91" t="s">
        <v>114</v>
      </c>
      <c r="B168" s="155" t="s">
        <v>40</v>
      </c>
      <c r="C168" s="97" t="s">
        <v>41</v>
      </c>
      <c r="D168" s="89">
        <f>5.37*12</f>
        <v>64.44</v>
      </c>
      <c r="E168" s="90"/>
      <c r="F168" s="84"/>
      <c r="G168" s="226"/>
    </row>
    <row r="169" spans="1:7" s="80" customFormat="1" ht="59.25" customHeight="1" x14ac:dyDescent="0.25">
      <c r="A169" s="91" t="s">
        <v>115</v>
      </c>
      <c r="B169" s="92" t="s">
        <v>191</v>
      </c>
      <c r="C169" s="97" t="s">
        <v>41</v>
      </c>
      <c r="D169" s="88">
        <v>20</v>
      </c>
      <c r="E169" s="90"/>
      <c r="F169" s="84"/>
      <c r="G169" s="226"/>
    </row>
    <row r="170" spans="1:7" s="80" customFormat="1" ht="59.25" customHeight="1" x14ac:dyDescent="0.25">
      <c r="A170" s="91" t="s">
        <v>116</v>
      </c>
      <c r="B170" s="92" t="s">
        <v>192</v>
      </c>
      <c r="C170" s="97" t="s">
        <v>41</v>
      </c>
      <c r="D170" s="88">
        <f>207.96+26.6+101.68</f>
        <v>336.24</v>
      </c>
      <c r="E170" s="90"/>
      <c r="F170" s="84"/>
      <c r="G170" s="226"/>
    </row>
    <row r="171" spans="1:7" s="29" customFormat="1" ht="63" customHeight="1" x14ac:dyDescent="0.3">
      <c r="A171" s="91" t="s">
        <v>118</v>
      </c>
      <c r="B171" s="111" t="s">
        <v>193</v>
      </c>
      <c r="C171" s="95" t="s">
        <v>41</v>
      </c>
      <c r="D171" s="117">
        <v>10</v>
      </c>
      <c r="E171" s="94"/>
      <c r="F171" s="94"/>
      <c r="G171" s="227"/>
    </row>
    <row r="172" spans="1:7" s="81" customFormat="1" ht="15" x14ac:dyDescent="0.25">
      <c r="A172" s="91"/>
      <c r="B172" s="109" t="s">
        <v>142</v>
      </c>
      <c r="C172" s="118"/>
      <c r="D172" s="113"/>
      <c r="E172" s="114"/>
      <c r="F172" s="93"/>
      <c r="G172" s="226"/>
    </row>
    <row r="173" spans="1:7" s="81" customFormat="1" ht="47.25" customHeight="1" x14ac:dyDescent="0.25">
      <c r="A173" s="91" t="s">
        <v>119</v>
      </c>
      <c r="B173" s="16" t="s">
        <v>194</v>
      </c>
      <c r="C173" s="58" t="s">
        <v>143</v>
      </c>
      <c r="D173" s="115">
        <v>180</v>
      </c>
      <c r="E173" s="94"/>
      <c r="F173" s="93"/>
      <c r="G173" s="226"/>
    </row>
    <row r="174" spans="1:7" s="81" customFormat="1" ht="90.6" customHeight="1" x14ac:dyDescent="0.25">
      <c r="A174" s="91" t="s">
        <v>120</v>
      </c>
      <c r="B174" s="16" t="s">
        <v>144</v>
      </c>
      <c r="C174" s="58" t="s">
        <v>143</v>
      </c>
      <c r="D174" s="115">
        <v>180</v>
      </c>
      <c r="E174" s="94"/>
      <c r="F174" s="93"/>
      <c r="G174" s="226"/>
    </row>
    <row r="175" spans="1:7" ht="22.5" customHeight="1" x14ac:dyDescent="0.3">
      <c r="A175" s="91" t="s">
        <v>121</v>
      </c>
      <c r="B175" s="139" t="s">
        <v>176</v>
      </c>
      <c r="C175" s="58" t="s">
        <v>173</v>
      </c>
      <c r="D175" s="100">
        <f>15*1.8</f>
        <v>27</v>
      </c>
      <c r="E175" s="151"/>
      <c r="F175" s="93"/>
      <c r="G175" s="229"/>
    </row>
    <row r="176" spans="1:7" s="81" customFormat="1" ht="18.75" customHeight="1" x14ac:dyDescent="0.25">
      <c r="A176" s="91"/>
      <c r="B176" s="109" t="s">
        <v>145</v>
      </c>
      <c r="C176" s="118"/>
      <c r="D176" s="113"/>
      <c r="E176" s="114"/>
      <c r="F176" s="93"/>
      <c r="G176" s="226"/>
    </row>
    <row r="177" spans="1:7" s="81" customFormat="1" ht="100.2" customHeight="1" x14ac:dyDescent="0.25">
      <c r="A177" s="91" t="s">
        <v>122</v>
      </c>
      <c r="B177" s="16" t="s">
        <v>146</v>
      </c>
      <c r="C177" s="58" t="s">
        <v>143</v>
      </c>
      <c r="D177" s="115">
        <f>+(12*1.68)+(2*0.64)</f>
        <v>21.44</v>
      </c>
      <c r="E177" s="94"/>
      <c r="F177" s="93"/>
      <c r="G177" s="226"/>
    </row>
    <row r="178" spans="1:7" s="81" customFormat="1" ht="160.5" customHeight="1" x14ac:dyDescent="0.25">
      <c r="A178" s="91" t="s">
        <v>123</v>
      </c>
      <c r="B178" s="134" t="s">
        <v>195</v>
      </c>
      <c r="C178" s="97" t="s">
        <v>16</v>
      </c>
      <c r="D178" s="115">
        <v>2</v>
      </c>
      <c r="E178" s="87"/>
      <c r="F178" s="84"/>
      <c r="G178" s="226"/>
    </row>
    <row r="179" spans="1:7" s="2" customFormat="1" ht="158.4" x14ac:dyDescent="0.3">
      <c r="A179" s="91" t="s">
        <v>124</v>
      </c>
      <c r="B179" s="134" t="s">
        <v>196</v>
      </c>
      <c r="C179" s="97" t="s">
        <v>16</v>
      </c>
      <c r="D179" s="115">
        <v>2</v>
      </c>
      <c r="E179" s="94"/>
      <c r="F179" s="96"/>
      <c r="G179" s="230"/>
    </row>
    <row r="180" spans="1:7" s="81" customFormat="1" ht="42.75" customHeight="1" x14ac:dyDescent="0.25">
      <c r="A180" s="91" t="s">
        <v>125</v>
      </c>
      <c r="B180" s="134" t="s">
        <v>197</v>
      </c>
      <c r="C180" s="97" t="s">
        <v>16</v>
      </c>
      <c r="D180" s="115">
        <v>2</v>
      </c>
      <c r="E180" s="87"/>
      <c r="F180" s="84"/>
      <c r="G180" s="226"/>
    </row>
    <row r="181" spans="1:7" s="2" customFormat="1" ht="160.19999999999999" customHeight="1" x14ac:dyDescent="0.3">
      <c r="A181" s="91" t="s">
        <v>126</v>
      </c>
      <c r="B181" s="156" t="s">
        <v>198</v>
      </c>
      <c r="C181" s="97" t="s">
        <v>16</v>
      </c>
      <c r="D181" s="115">
        <v>2</v>
      </c>
      <c r="E181" s="94"/>
      <c r="F181" s="96"/>
      <c r="G181" s="227"/>
    </row>
    <row r="182" spans="1:7" s="81" customFormat="1" ht="18" customHeight="1" x14ac:dyDescent="0.25">
      <c r="A182" s="91"/>
      <c r="B182" s="109" t="s">
        <v>147</v>
      </c>
      <c r="C182" s="118"/>
      <c r="D182" s="113"/>
      <c r="E182" s="114"/>
      <c r="F182" s="93"/>
      <c r="G182" s="227"/>
    </row>
    <row r="183" spans="1:7" s="29" customFormat="1" ht="39" customHeight="1" x14ac:dyDescent="0.3">
      <c r="A183" s="91" t="s">
        <v>127</v>
      </c>
      <c r="B183" s="107" t="s">
        <v>199</v>
      </c>
      <c r="C183" s="95" t="s">
        <v>64</v>
      </c>
      <c r="D183" s="115">
        <f>52.61+52.61+7.92+1.83+2.3+55.46</f>
        <v>172.73</v>
      </c>
      <c r="E183" s="55"/>
      <c r="F183" s="94"/>
      <c r="G183" s="227"/>
    </row>
    <row r="184" spans="1:7" s="81" customFormat="1" ht="42" customHeight="1" x14ac:dyDescent="0.25">
      <c r="A184" s="91" t="s">
        <v>383</v>
      </c>
      <c r="B184" s="107" t="s">
        <v>148</v>
      </c>
      <c r="C184" s="91" t="s">
        <v>41</v>
      </c>
      <c r="D184" s="115">
        <v>12</v>
      </c>
      <c r="E184" s="94"/>
      <c r="F184" s="93"/>
      <c r="G184" s="226"/>
    </row>
    <row r="185" spans="1:7" s="81" customFormat="1" ht="15" x14ac:dyDescent="0.25">
      <c r="A185" s="91"/>
      <c r="B185" s="98" t="s">
        <v>100</v>
      </c>
      <c r="C185" s="98"/>
      <c r="D185" s="113"/>
      <c r="E185" s="114"/>
      <c r="F185" s="98"/>
      <c r="G185" s="226"/>
    </row>
    <row r="186" spans="1:7" x14ac:dyDescent="0.3">
      <c r="A186" s="91" t="s">
        <v>461</v>
      </c>
      <c r="B186" s="139" t="s">
        <v>67</v>
      </c>
      <c r="C186" s="58" t="s">
        <v>16</v>
      </c>
      <c r="D186" s="100">
        <v>4</v>
      </c>
      <c r="E186" s="151"/>
      <c r="F186" s="169"/>
      <c r="G186" s="229"/>
    </row>
    <row r="187" spans="1:7" ht="26.4" x14ac:dyDescent="0.3">
      <c r="A187" s="91" t="s">
        <v>462</v>
      </c>
      <c r="B187" s="139" t="s">
        <v>69</v>
      </c>
      <c r="C187" s="58" t="s">
        <v>16</v>
      </c>
      <c r="D187" s="100">
        <v>4</v>
      </c>
      <c r="E187" s="151"/>
      <c r="F187" s="169"/>
      <c r="G187" s="229"/>
    </row>
    <row r="188" spans="1:7" ht="26.4" x14ac:dyDescent="0.3">
      <c r="A188" s="91" t="s">
        <v>463</v>
      </c>
      <c r="B188" s="139" t="s">
        <v>71</v>
      </c>
      <c r="C188" s="58" t="s">
        <v>16</v>
      </c>
      <c r="D188" s="100">
        <v>4</v>
      </c>
      <c r="E188" s="151"/>
      <c r="F188" s="169"/>
      <c r="G188" s="229"/>
    </row>
    <row r="189" spans="1:7" ht="26.4" x14ac:dyDescent="0.3">
      <c r="A189" s="91" t="s">
        <v>464</v>
      </c>
      <c r="B189" s="139" t="s">
        <v>73</v>
      </c>
      <c r="C189" s="58" t="s">
        <v>16</v>
      </c>
      <c r="D189" s="100">
        <v>2</v>
      </c>
      <c r="E189" s="151"/>
      <c r="F189" s="169"/>
      <c r="G189" s="229"/>
    </row>
    <row r="190" spans="1:7" ht="26.4" x14ac:dyDescent="0.3">
      <c r="A190" s="91" t="s">
        <v>465</v>
      </c>
      <c r="B190" s="139" t="s">
        <v>75</v>
      </c>
      <c r="C190" s="58" t="s">
        <v>16</v>
      </c>
      <c r="D190" s="100">
        <v>2</v>
      </c>
      <c r="E190" s="151"/>
      <c r="F190" s="169"/>
      <c r="G190" s="229"/>
    </row>
    <row r="191" spans="1:7" ht="26.4" x14ac:dyDescent="0.3">
      <c r="A191" s="91" t="s">
        <v>466</v>
      </c>
      <c r="B191" s="139" t="s">
        <v>77</v>
      </c>
      <c r="C191" s="58" t="s">
        <v>16</v>
      </c>
      <c r="D191" s="100">
        <v>2</v>
      </c>
      <c r="E191" s="151"/>
      <c r="F191" s="169"/>
      <c r="G191" s="229"/>
    </row>
    <row r="192" spans="1:7" ht="22.5" customHeight="1" x14ac:dyDescent="0.3">
      <c r="A192" s="145"/>
      <c r="B192" s="99" t="s">
        <v>174</v>
      </c>
      <c r="C192" s="112"/>
      <c r="D192" s="100"/>
      <c r="E192" s="146"/>
      <c r="F192" s="147"/>
      <c r="G192" s="229"/>
    </row>
    <row r="193" spans="1:7" ht="30.75" customHeight="1" x14ac:dyDescent="0.3">
      <c r="A193" s="91" t="s">
        <v>467</v>
      </c>
      <c r="B193" s="139" t="s">
        <v>175</v>
      </c>
      <c r="C193" s="58" t="s">
        <v>16</v>
      </c>
      <c r="D193" s="100">
        <v>2</v>
      </c>
      <c r="E193" s="151"/>
      <c r="F193" s="169"/>
      <c r="G193" s="229"/>
    </row>
    <row r="194" spans="1:7" ht="22.5" customHeight="1" x14ac:dyDescent="0.3">
      <c r="A194" s="145"/>
      <c r="B194" s="99" t="s">
        <v>151</v>
      </c>
      <c r="C194" s="58"/>
      <c r="D194" s="100"/>
      <c r="E194" s="151"/>
      <c r="F194" s="93"/>
      <c r="G194" s="229"/>
    </row>
    <row r="195" spans="1:7" ht="60.75" customHeight="1" x14ac:dyDescent="0.3">
      <c r="A195" s="91" t="s">
        <v>468</v>
      </c>
      <c r="B195" s="105" t="s">
        <v>165</v>
      </c>
      <c r="C195" s="112" t="s">
        <v>16</v>
      </c>
      <c r="D195" s="100">
        <v>1</v>
      </c>
      <c r="E195" s="151"/>
      <c r="F195" s="93"/>
      <c r="G195" s="229"/>
    </row>
    <row r="196" spans="1:7" ht="83.25" customHeight="1" x14ac:dyDescent="0.3">
      <c r="A196" s="91" t="s">
        <v>469</v>
      </c>
      <c r="B196" s="139" t="s">
        <v>200</v>
      </c>
      <c r="C196" s="112" t="s">
        <v>16</v>
      </c>
      <c r="D196" s="100">
        <v>1</v>
      </c>
      <c r="E196" s="151"/>
      <c r="F196" s="93"/>
      <c r="G196" s="229"/>
    </row>
    <row r="197" spans="1:7" ht="42.75" customHeight="1" x14ac:dyDescent="0.3">
      <c r="A197" s="91" t="s">
        <v>470</v>
      </c>
      <c r="B197" s="139" t="s">
        <v>177</v>
      </c>
      <c r="C197" s="58" t="s">
        <v>16</v>
      </c>
      <c r="D197" s="100">
        <v>2</v>
      </c>
      <c r="E197" s="151"/>
      <c r="F197" s="93"/>
      <c r="G197" s="229"/>
    </row>
    <row r="198" spans="1:7" s="79" customFormat="1" ht="52.2" customHeight="1" x14ac:dyDescent="0.25">
      <c r="A198" s="91" t="s">
        <v>471</v>
      </c>
      <c r="B198" s="139" t="s">
        <v>162</v>
      </c>
      <c r="C198" s="58" t="s">
        <v>16</v>
      </c>
      <c r="D198" s="100">
        <v>1</v>
      </c>
      <c r="E198" s="151"/>
      <c r="F198" s="93"/>
      <c r="G198" s="229"/>
    </row>
    <row r="199" spans="1:7" s="79" customFormat="1" ht="33.75" customHeight="1" x14ac:dyDescent="0.25">
      <c r="A199" s="91" t="s">
        <v>472</v>
      </c>
      <c r="B199" s="139" t="s">
        <v>166</v>
      </c>
      <c r="C199" s="58" t="s">
        <v>16</v>
      </c>
      <c r="D199" s="100">
        <v>4</v>
      </c>
      <c r="E199" s="151"/>
      <c r="F199" s="93"/>
      <c r="G199" s="229"/>
    </row>
    <row r="200" spans="1:7" ht="28.5" customHeight="1" x14ac:dyDescent="0.3">
      <c r="A200" s="91" t="s">
        <v>473</v>
      </c>
      <c r="B200" s="139" t="s">
        <v>178</v>
      </c>
      <c r="C200" s="58" t="s">
        <v>64</v>
      </c>
      <c r="D200" s="100">
        <v>2.5</v>
      </c>
      <c r="E200" s="151"/>
      <c r="F200" s="93"/>
      <c r="G200" s="229"/>
    </row>
    <row r="201" spans="1:7" ht="22.5" customHeight="1" x14ac:dyDescent="0.3">
      <c r="A201" s="91" t="s">
        <v>474</v>
      </c>
      <c r="B201" s="139" t="s">
        <v>179</v>
      </c>
      <c r="C201" s="112" t="s">
        <v>16</v>
      </c>
      <c r="D201" s="100">
        <v>3</v>
      </c>
      <c r="E201" s="151"/>
      <c r="F201" s="93"/>
      <c r="G201" s="229"/>
    </row>
    <row r="202" spans="1:7" s="81" customFormat="1" ht="18.899999999999999" customHeight="1" x14ac:dyDescent="0.25">
      <c r="A202" s="91"/>
      <c r="B202" s="98" t="s">
        <v>201</v>
      </c>
      <c r="C202" s="98"/>
      <c r="D202" s="113"/>
      <c r="E202" s="114"/>
      <c r="F202" s="98"/>
      <c r="G202" s="226"/>
    </row>
    <row r="203" spans="1:7" s="81" customFormat="1" ht="69.75" customHeight="1" x14ac:dyDescent="0.25">
      <c r="A203" s="91" t="s">
        <v>475</v>
      </c>
      <c r="B203" s="107" t="s">
        <v>202</v>
      </c>
      <c r="C203" s="91" t="s">
        <v>16</v>
      </c>
      <c r="D203" s="131">
        <v>1</v>
      </c>
      <c r="E203" s="94"/>
      <c r="F203" s="93"/>
      <c r="G203" s="226"/>
    </row>
    <row r="204" spans="1:7" s="81" customFormat="1" ht="70.5" customHeight="1" x14ac:dyDescent="0.25">
      <c r="A204" s="91" t="s">
        <v>476</v>
      </c>
      <c r="B204" s="107" t="s">
        <v>203</v>
      </c>
      <c r="C204" s="91" t="s">
        <v>16</v>
      </c>
      <c r="D204" s="131">
        <v>1</v>
      </c>
      <c r="E204" s="94"/>
      <c r="F204" s="93"/>
      <c r="G204" s="226"/>
    </row>
    <row r="205" spans="1:7" s="81" customFormat="1" ht="33" customHeight="1" x14ac:dyDescent="0.25">
      <c r="A205" s="91" t="s">
        <v>477</v>
      </c>
      <c r="B205" s="107" t="s">
        <v>153</v>
      </c>
      <c r="C205" s="91" t="s">
        <v>16</v>
      </c>
      <c r="D205" s="131">
        <v>1</v>
      </c>
      <c r="E205" s="94"/>
      <c r="F205" s="93"/>
      <c r="G205" s="226"/>
    </row>
    <row r="206" spans="1:7" s="81" customFormat="1" ht="27" customHeight="1" x14ac:dyDescent="0.25">
      <c r="A206" s="91"/>
      <c r="B206" s="98" t="s">
        <v>149</v>
      </c>
      <c r="C206" s="98"/>
      <c r="D206" s="113"/>
      <c r="E206" s="114"/>
      <c r="F206" s="119"/>
      <c r="G206" s="226"/>
    </row>
    <row r="207" spans="1:7" s="29" customFormat="1" ht="24" customHeight="1" x14ac:dyDescent="0.3">
      <c r="A207" s="120"/>
      <c r="B207" s="121" t="s">
        <v>150</v>
      </c>
      <c r="C207" s="122"/>
      <c r="D207" s="123"/>
      <c r="E207" s="124"/>
      <c r="F207" s="122"/>
      <c r="G207" s="227"/>
    </row>
    <row r="208" spans="1:7" s="48" customFormat="1" ht="101.25" customHeight="1" x14ac:dyDescent="0.3">
      <c r="A208" s="91" t="s">
        <v>478</v>
      </c>
      <c r="B208" s="125" t="s">
        <v>81</v>
      </c>
      <c r="C208" s="126" t="s">
        <v>16</v>
      </c>
      <c r="D208" s="130">
        <v>8</v>
      </c>
      <c r="E208" s="128"/>
      <c r="F208" s="94"/>
      <c r="G208" s="227"/>
    </row>
    <row r="209" spans="1:7" s="48" customFormat="1" ht="57.75" customHeight="1" x14ac:dyDescent="0.3">
      <c r="A209" s="91" t="s">
        <v>479</v>
      </c>
      <c r="B209" s="125" t="s">
        <v>83</v>
      </c>
      <c r="C209" s="126" t="s">
        <v>16</v>
      </c>
      <c r="D209" s="130">
        <v>6</v>
      </c>
      <c r="E209" s="128"/>
      <c r="F209" s="94"/>
      <c r="G209" s="227"/>
    </row>
    <row r="210" spans="1:7" s="48" customFormat="1" ht="57" customHeight="1" x14ac:dyDescent="0.3">
      <c r="A210" s="91" t="s">
        <v>480</v>
      </c>
      <c r="B210" s="125" t="s">
        <v>101</v>
      </c>
      <c r="C210" s="126" t="s">
        <v>16</v>
      </c>
      <c r="D210" s="130">
        <v>1</v>
      </c>
      <c r="E210" s="128"/>
      <c r="F210" s="94"/>
      <c r="G210" s="227"/>
    </row>
    <row r="211" spans="1:7" s="48" customFormat="1" ht="50.25" customHeight="1" x14ac:dyDescent="0.3">
      <c r="A211" s="91" t="s">
        <v>481</v>
      </c>
      <c r="B211" s="125" t="s">
        <v>85</v>
      </c>
      <c r="C211" s="126" t="s">
        <v>16</v>
      </c>
      <c r="D211" s="130">
        <v>3</v>
      </c>
      <c r="E211" s="128"/>
      <c r="F211" s="94"/>
      <c r="G211" s="227"/>
    </row>
    <row r="212" spans="1:7" s="48" customFormat="1" ht="71.25" customHeight="1" x14ac:dyDescent="0.3">
      <c r="A212" s="91" t="s">
        <v>482</v>
      </c>
      <c r="B212" s="129" t="s">
        <v>87</v>
      </c>
      <c r="C212" s="126" t="s">
        <v>16</v>
      </c>
      <c r="D212" s="130">
        <v>10</v>
      </c>
      <c r="E212" s="128"/>
      <c r="F212" s="94"/>
      <c r="G212" s="227"/>
    </row>
    <row r="213" spans="1:7" s="48" customFormat="1" ht="83.25" customHeight="1" x14ac:dyDescent="0.3">
      <c r="A213" s="91" t="s">
        <v>483</v>
      </c>
      <c r="B213" s="125" t="s">
        <v>89</v>
      </c>
      <c r="C213" s="126" t="s">
        <v>16</v>
      </c>
      <c r="D213" s="130">
        <v>18</v>
      </c>
      <c r="E213" s="128"/>
      <c r="F213" s="94"/>
      <c r="G213" s="227"/>
    </row>
    <row r="214" spans="1:7" s="48" customFormat="1" ht="69" customHeight="1" x14ac:dyDescent="0.3">
      <c r="A214" s="91" t="s">
        <v>484</v>
      </c>
      <c r="B214" s="125" t="s">
        <v>90</v>
      </c>
      <c r="C214" s="126" t="s">
        <v>16</v>
      </c>
      <c r="D214" s="130">
        <v>6</v>
      </c>
      <c r="E214" s="128"/>
      <c r="F214" s="94"/>
      <c r="G214" s="227"/>
    </row>
    <row r="215" spans="1:7" s="81" customFormat="1" ht="42.75" customHeight="1" x14ac:dyDescent="0.25">
      <c r="A215" s="170">
        <v>4</v>
      </c>
      <c r="B215" s="171" t="s">
        <v>204</v>
      </c>
      <c r="C215" s="172"/>
      <c r="D215" s="173"/>
      <c r="E215" s="171"/>
      <c r="F215" s="174"/>
      <c r="G215" s="231"/>
    </row>
    <row r="216" spans="1:7" ht="33" customHeight="1" x14ac:dyDescent="0.3">
      <c r="A216" s="54">
        <v>4.0999999999999996</v>
      </c>
      <c r="B216" s="178" t="s">
        <v>211</v>
      </c>
      <c r="C216" s="179"/>
      <c r="D216" s="180"/>
      <c r="E216" s="181"/>
      <c r="F216" s="182"/>
      <c r="G216" s="227"/>
    </row>
    <row r="217" spans="1:7" ht="59.4" customHeight="1" x14ac:dyDescent="0.3">
      <c r="A217" s="58" t="s">
        <v>322</v>
      </c>
      <c r="B217" s="102" t="s">
        <v>206</v>
      </c>
      <c r="C217" s="177" t="s">
        <v>13</v>
      </c>
      <c r="D217" s="150">
        <v>350</v>
      </c>
      <c r="E217" s="90"/>
      <c r="F217" s="90"/>
      <c r="G217" s="227"/>
    </row>
    <row r="218" spans="1:7" ht="63.6" customHeight="1" x14ac:dyDescent="0.3">
      <c r="A218" s="58" t="s">
        <v>323</v>
      </c>
      <c r="B218" s="135" t="s">
        <v>208</v>
      </c>
      <c r="C218" s="177" t="s">
        <v>13</v>
      </c>
      <c r="D218" s="150">
        <v>44.69</v>
      </c>
      <c r="E218" s="90"/>
      <c r="F218" s="90"/>
      <c r="G218" s="227"/>
    </row>
    <row r="219" spans="1:7" ht="52.2" customHeight="1" x14ac:dyDescent="0.3">
      <c r="A219" s="58" t="s">
        <v>324</v>
      </c>
      <c r="B219" s="135" t="s">
        <v>209</v>
      </c>
      <c r="C219" s="177" t="s">
        <v>41</v>
      </c>
      <c r="D219" s="150">
        <v>70.86</v>
      </c>
      <c r="E219" s="90"/>
      <c r="F219" s="90"/>
      <c r="G219" s="227"/>
    </row>
    <row r="220" spans="1:7" ht="333.6" customHeight="1" x14ac:dyDescent="0.3">
      <c r="A220" s="58" t="s">
        <v>325</v>
      </c>
      <c r="B220" s="102" t="s">
        <v>210</v>
      </c>
      <c r="C220" s="177" t="s">
        <v>13</v>
      </c>
      <c r="D220" s="183">
        <v>60</v>
      </c>
      <c r="E220" s="184"/>
      <c r="F220" s="96"/>
      <c r="G220" s="227"/>
    </row>
    <row r="221" spans="1:7" ht="18" customHeight="1" x14ac:dyDescent="0.3">
      <c r="A221" s="54">
        <v>4.2</v>
      </c>
      <c r="B221" s="178" t="s">
        <v>212</v>
      </c>
      <c r="C221" s="179"/>
      <c r="D221" s="180"/>
      <c r="E221" s="181"/>
      <c r="F221" s="182"/>
      <c r="G221" s="226"/>
    </row>
    <row r="222" spans="1:7" ht="28.8" customHeight="1" x14ac:dyDescent="0.3">
      <c r="A222" s="58" t="s">
        <v>326</v>
      </c>
      <c r="B222" s="132" t="s">
        <v>213</v>
      </c>
      <c r="C222" s="186" t="s">
        <v>16</v>
      </c>
      <c r="D222" s="183">
        <v>1</v>
      </c>
      <c r="E222" s="55"/>
      <c r="F222" s="96"/>
      <c r="G222" s="226"/>
    </row>
    <row r="223" spans="1:7" ht="30.6" customHeight="1" x14ac:dyDescent="0.3">
      <c r="A223" s="58" t="s">
        <v>327</v>
      </c>
      <c r="B223" s="132" t="s">
        <v>214</v>
      </c>
      <c r="C223" s="186" t="s">
        <v>16</v>
      </c>
      <c r="D223" s="183">
        <v>2</v>
      </c>
      <c r="E223" s="55"/>
      <c r="F223" s="96"/>
      <c r="G223" s="226"/>
    </row>
    <row r="224" spans="1:7" ht="30.75" customHeight="1" x14ac:dyDescent="0.3">
      <c r="A224" s="58" t="s">
        <v>328</v>
      </c>
      <c r="B224" s="132" t="s">
        <v>215</v>
      </c>
      <c r="C224" s="186" t="s">
        <v>16</v>
      </c>
      <c r="D224" s="183">
        <v>2</v>
      </c>
      <c r="E224" s="55"/>
      <c r="F224" s="96"/>
      <c r="G224" s="226"/>
    </row>
    <row r="225" spans="1:7" ht="30" customHeight="1" x14ac:dyDescent="0.3">
      <c r="A225" s="58" t="s">
        <v>329</v>
      </c>
      <c r="B225" s="132" t="s">
        <v>216</v>
      </c>
      <c r="C225" s="186" t="s">
        <v>16</v>
      </c>
      <c r="D225" s="183">
        <v>1</v>
      </c>
      <c r="E225" s="55"/>
      <c r="F225" s="96"/>
      <c r="G225" s="226"/>
    </row>
    <row r="226" spans="1:7" ht="39" customHeight="1" x14ac:dyDescent="0.3">
      <c r="A226" s="54">
        <v>4.3</v>
      </c>
      <c r="B226" s="178" t="s">
        <v>219</v>
      </c>
      <c r="C226" s="187"/>
      <c r="D226" s="188"/>
      <c r="E226" s="189"/>
      <c r="F226" s="182"/>
      <c r="G226" s="226"/>
    </row>
    <row r="227" spans="1:7" ht="39" customHeight="1" x14ac:dyDescent="0.3">
      <c r="A227" s="58" t="s">
        <v>330</v>
      </c>
      <c r="B227" s="185" t="s">
        <v>240</v>
      </c>
      <c r="C227" s="177" t="s">
        <v>13</v>
      </c>
      <c r="D227" s="150">
        <v>184.15</v>
      </c>
      <c r="E227" s="138"/>
      <c r="F227" s="96"/>
      <c r="G227" s="227"/>
    </row>
    <row r="228" spans="1:7" ht="39" customHeight="1" x14ac:dyDescent="0.3">
      <c r="A228" s="58" t="s">
        <v>331</v>
      </c>
      <c r="B228" s="16" t="s">
        <v>217</v>
      </c>
      <c r="C228" s="186" t="s">
        <v>16</v>
      </c>
      <c r="D228" s="183">
        <v>2</v>
      </c>
      <c r="E228" s="184"/>
      <c r="F228" s="96"/>
      <c r="G228" s="227"/>
    </row>
    <row r="229" spans="1:7" ht="45" customHeight="1" x14ac:dyDescent="0.3">
      <c r="A229" s="58" t="s">
        <v>332</v>
      </c>
      <c r="B229" s="135" t="s">
        <v>218</v>
      </c>
      <c r="C229" s="186" t="s">
        <v>41</v>
      </c>
      <c r="D229" s="183">
        <v>2</v>
      </c>
      <c r="E229" s="184"/>
      <c r="F229" s="96"/>
      <c r="G229" s="227"/>
    </row>
    <row r="230" spans="1:7" ht="27" customHeight="1" x14ac:dyDescent="0.3">
      <c r="A230" s="54">
        <v>4.4000000000000004</v>
      </c>
      <c r="B230" s="190" t="s">
        <v>378</v>
      </c>
      <c r="C230" s="191"/>
      <c r="D230" s="192"/>
      <c r="E230" s="193"/>
      <c r="F230" s="194"/>
      <c r="G230" s="227"/>
    </row>
    <row r="231" spans="1:7" ht="60" customHeight="1" x14ac:dyDescent="0.3">
      <c r="A231" s="58" t="s">
        <v>333</v>
      </c>
      <c r="B231" s="16" t="s">
        <v>395</v>
      </c>
      <c r="C231" s="186" t="s">
        <v>16</v>
      </c>
      <c r="D231" s="183">
        <v>4</v>
      </c>
      <c r="E231" s="184"/>
      <c r="F231" s="96"/>
      <c r="G231" s="227"/>
    </row>
    <row r="232" spans="1:7" ht="36" customHeight="1" x14ac:dyDescent="0.3">
      <c r="A232" s="54">
        <v>4.5</v>
      </c>
      <c r="B232" s="190" t="s">
        <v>392</v>
      </c>
      <c r="C232" s="191"/>
      <c r="D232" s="192"/>
      <c r="E232" s="193"/>
      <c r="F232" s="194"/>
      <c r="G232" s="227"/>
    </row>
    <row r="233" spans="1:7" ht="23.25" customHeight="1" x14ac:dyDescent="0.3">
      <c r="A233" s="58" t="s">
        <v>334</v>
      </c>
      <c r="B233" s="176" t="s">
        <v>205</v>
      </c>
      <c r="C233" s="177" t="s">
        <v>13</v>
      </c>
      <c r="D233" s="150">
        <v>17</v>
      </c>
      <c r="E233" s="90"/>
      <c r="F233" s="90"/>
      <c r="G233" s="227"/>
    </row>
    <row r="234" spans="1:7" ht="27" customHeight="1" x14ac:dyDescent="0.3">
      <c r="A234" s="58" t="s">
        <v>335</v>
      </c>
      <c r="B234" s="176" t="s">
        <v>220</v>
      </c>
      <c r="C234" s="177" t="s">
        <v>104</v>
      </c>
      <c r="D234" s="150">
        <v>12.2</v>
      </c>
      <c r="E234" s="90"/>
      <c r="F234" s="90"/>
      <c r="G234" s="227"/>
    </row>
    <row r="235" spans="1:7" ht="29.25" customHeight="1" x14ac:dyDescent="0.3">
      <c r="A235" s="58" t="s">
        <v>336</v>
      </c>
      <c r="B235" s="195" t="s">
        <v>221</v>
      </c>
      <c r="C235" s="177" t="s">
        <v>13</v>
      </c>
      <c r="D235" s="150">
        <v>3.15</v>
      </c>
      <c r="E235" s="90"/>
      <c r="F235" s="90"/>
      <c r="G235" s="227"/>
    </row>
    <row r="236" spans="1:7" ht="32.25" customHeight="1" x14ac:dyDescent="0.3">
      <c r="A236" s="58" t="s">
        <v>485</v>
      </c>
      <c r="B236" s="16" t="s">
        <v>222</v>
      </c>
      <c r="C236" s="177" t="s">
        <v>104</v>
      </c>
      <c r="D236" s="150">
        <v>6.2</v>
      </c>
      <c r="E236" s="140"/>
      <c r="F236" s="90"/>
      <c r="G236" s="227"/>
    </row>
    <row r="237" spans="1:7" ht="39.75" customHeight="1" x14ac:dyDescent="0.3">
      <c r="A237" s="58" t="s">
        <v>486</v>
      </c>
      <c r="B237" s="176" t="s">
        <v>237</v>
      </c>
      <c r="C237" s="186" t="s">
        <v>16</v>
      </c>
      <c r="D237" s="150">
        <v>4</v>
      </c>
      <c r="E237" s="90"/>
      <c r="F237" s="90"/>
      <c r="G237" s="227"/>
    </row>
    <row r="238" spans="1:7" ht="39.75" customHeight="1" x14ac:dyDescent="0.3">
      <c r="A238" s="58" t="s">
        <v>487</v>
      </c>
      <c r="B238" s="102" t="s">
        <v>377</v>
      </c>
      <c r="C238" s="177" t="s">
        <v>41</v>
      </c>
      <c r="D238" s="150">
        <v>2.65</v>
      </c>
      <c r="E238" s="90"/>
      <c r="F238" s="90"/>
      <c r="G238" s="227"/>
    </row>
    <row r="239" spans="1:7" ht="45" customHeight="1" x14ac:dyDescent="0.3">
      <c r="A239" s="58" t="s">
        <v>488</v>
      </c>
      <c r="B239" s="135" t="s">
        <v>223</v>
      </c>
      <c r="C239" s="177" t="s">
        <v>16</v>
      </c>
      <c r="D239" s="150">
        <v>4</v>
      </c>
      <c r="E239" s="90"/>
      <c r="F239" s="90"/>
      <c r="G239" s="227"/>
    </row>
    <row r="240" spans="1:7" ht="42" customHeight="1" x14ac:dyDescent="0.3">
      <c r="A240" s="58" t="s">
        <v>489</v>
      </c>
      <c r="B240" s="132" t="s">
        <v>224</v>
      </c>
      <c r="C240" s="177" t="s">
        <v>13</v>
      </c>
      <c r="D240" s="150">
        <v>10.66</v>
      </c>
      <c r="E240" s="90"/>
      <c r="F240" s="90"/>
      <c r="G240" s="227"/>
    </row>
    <row r="241" spans="1:7" ht="27" x14ac:dyDescent="0.3">
      <c r="A241" s="58" t="s">
        <v>490</v>
      </c>
      <c r="B241" s="135" t="s">
        <v>225</v>
      </c>
      <c r="C241" s="177" t="s">
        <v>13</v>
      </c>
      <c r="D241" s="150">
        <v>20.22</v>
      </c>
      <c r="E241" s="90"/>
      <c r="F241" s="90"/>
      <c r="G241" s="227"/>
    </row>
    <row r="242" spans="1:7" ht="31.2" customHeight="1" x14ac:dyDescent="0.3">
      <c r="A242" s="58" t="s">
        <v>491</v>
      </c>
      <c r="B242" s="16" t="s">
        <v>226</v>
      </c>
      <c r="C242" s="177" t="s">
        <v>13</v>
      </c>
      <c r="D242" s="150">
        <v>20.22</v>
      </c>
      <c r="E242" s="90"/>
      <c r="F242" s="90"/>
      <c r="G242" s="227"/>
    </row>
    <row r="243" spans="1:7" ht="73.8" customHeight="1" x14ac:dyDescent="0.3">
      <c r="A243" s="58" t="s">
        <v>492</v>
      </c>
      <c r="B243" s="102" t="s">
        <v>227</v>
      </c>
      <c r="C243" s="177" t="s">
        <v>13</v>
      </c>
      <c r="D243" s="150">
        <v>20.22</v>
      </c>
      <c r="E243" s="90"/>
      <c r="F243" s="90"/>
      <c r="G243" s="229"/>
    </row>
    <row r="244" spans="1:7" ht="101.4" customHeight="1" x14ac:dyDescent="0.3">
      <c r="A244" s="58" t="s">
        <v>493</v>
      </c>
      <c r="B244" s="102" t="s">
        <v>228</v>
      </c>
      <c r="C244" s="177" t="s">
        <v>41</v>
      </c>
      <c r="D244" s="150">
        <v>20.48</v>
      </c>
      <c r="E244" s="90"/>
      <c r="F244" s="90"/>
      <c r="G244" s="229"/>
    </row>
    <row r="245" spans="1:7" ht="176.25" customHeight="1" x14ac:dyDescent="0.3">
      <c r="A245" s="58" t="s">
        <v>494</v>
      </c>
      <c r="B245" s="155" t="s">
        <v>229</v>
      </c>
      <c r="C245" s="177" t="s">
        <v>13</v>
      </c>
      <c r="D245" s="150">
        <v>19.3</v>
      </c>
      <c r="E245" s="90"/>
      <c r="F245" s="90"/>
      <c r="G245" s="227"/>
    </row>
    <row r="246" spans="1:7" ht="60.75" customHeight="1" x14ac:dyDescent="0.3">
      <c r="A246" s="58" t="s">
        <v>495</v>
      </c>
      <c r="B246" s="92" t="s">
        <v>230</v>
      </c>
      <c r="C246" s="177" t="s">
        <v>13</v>
      </c>
      <c r="D246" s="150">
        <v>19.3</v>
      </c>
      <c r="E246" s="196"/>
      <c r="F246" s="196"/>
      <c r="G246" s="227"/>
    </row>
    <row r="247" spans="1:7" ht="100.2" customHeight="1" x14ac:dyDescent="0.3">
      <c r="A247" s="58" t="s">
        <v>496</v>
      </c>
      <c r="B247" s="107" t="s">
        <v>386</v>
      </c>
      <c r="C247" s="186" t="s">
        <v>41</v>
      </c>
      <c r="D247" s="150">
        <v>18.100000000000001</v>
      </c>
      <c r="E247" s="90"/>
      <c r="F247" s="90"/>
      <c r="G247" s="227"/>
    </row>
    <row r="248" spans="1:7" ht="67.8" customHeight="1" x14ac:dyDescent="0.3">
      <c r="A248" s="58" t="s">
        <v>497</v>
      </c>
      <c r="B248" s="135" t="s">
        <v>231</v>
      </c>
      <c r="C248" s="177" t="s">
        <v>13</v>
      </c>
      <c r="D248" s="150">
        <v>0.86</v>
      </c>
      <c r="E248" s="90"/>
      <c r="F248" s="90"/>
      <c r="G248" s="232"/>
    </row>
    <row r="249" spans="1:7" ht="75.599999999999994" customHeight="1" x14ac:dyDescent="0.3">
      <c r="A249" s="58" t="s">
        <v>498</v>
      </c>
      <c r="B249" s="135" t="s">
        <v>232</v>
      </c>
      <c r="C249" s="177" t="s">
        <v>41</v>
      </c>
      <c r="D249" s="150">
        <v>6.46</v>
      </c>
      <c r="E249" s="90"/>
      <c r="F249" s="90"/>
      <c r="G249" s="232"/>
    </row>
    <row r="250" spans="1:7" ht="58.8" customHeight="1" x14ac:dyDescent="0.3">
      <c r="A250" s="58" t="s">
        <v>499</v>
      </c>
      <c r="B250" s="135" t="s">
        <v>233</v>
      </c>
      <c r="C250" s="186" t="s">
        <v>41</v>
      </c>
      <c r="D250" s="150">
        <v>3.4</v>
      </c>
      <c r="E250" s="90"/>
      <c r="F250" s="90"/>
      <c r="G250" s="232"/>
    </row>
    <row r="251" spans="1:7" ht="50.25" customHeight="1" x14ac:dyDescent="0.3">
      <c r="A251" s="58" t="s">
        <v>500</v>
      </c>
      <c r="B251" s="102" t="s">
        <v>207</v>
      </c>
      <c r="C251" s="177" t="s">
        <v>13</v>
      </c>
      <c r="D251" s="150">
        <v>9.76</v>
      </c>
      <c r="E251" s="90"/>
      <c r="F251" s="90"/>
      <c r="G251" s="232"/>
    </row>
    <row r="252" spans="1:7" ht="40.950000000000003" customHeight="1" x14ac:dyDescent="0.3">
      <c r="A252" s="58" t="s">
        <v>501</v>
      </c>
      <c r="B252" s="102" t="s">
        <v>206</v>
      </c>
      <c r="C252" s="177" t="s">
        <v>13</v>
      </c>
      <c r="D252" s="150">
        <v>15.81</v>
      </c>
      <c r="E252" s="90"/>
      <c r="F252" s="90"/>
      <c r="G252" s="232"/>
    </row>
    <row r="253" spans="1:7" ht="60.6" customHeight="1" x14ac:dyDescent="0.3">
      <c r="A253" s="58" t="s">
        <v>502</v>
      </c>
      <c r="B253" s="139" t="s">
        <v>234</v>
      </c>
      <c r="C253" s="186" t="s">
        <v>16</v>
      </c>
      <c r="D253" s="150">
        <v>1</v>
      </c>
      <c r="E253" s="90"/>
      <c r="F253" s="90"/>
      <c r="G253" s="232"/>
    </row>
    <row r="254" spans="1:7" ht="46.5" customHeight="1" x14ac:dyDescent="0.3">
      <c r="A254" s="58" t="s">
        <v>503</v>
      </c>
      <c r="B254" s="16" t="s">
        <v>235</v>
      </c>
      <c r="C254" s="186" t="s">
        <v>16</v>
      </c>
      <c r="D254" s="150">
        <v>1</v>
      </c>
      <c r="E254" s="90"/>
      <c r="F254" s="90"/>
      <c r="G254" s="232"/>
    </row>
    <row r="255" spans="1:7" ht="82.8" customHeight="1" x14ac:dyDescent="0.3">
      <c r="A255" s="58" t="s">
        <v>504</v>
      </c>
      <c r="B255" s="135" t="s">
        <v>236</v>
      </c>
      <c r="C255" s="186" t="s">
        <v>16</v>
      </c>
      <c r="D255" s="150">
        <v>1</v>
      </c>
      <c r="E255" s="90"/>
      <c r="F255" s="90"/>
      <c r="G255" s="232"/>
    </row>
    <row r="256" spans="1:7" ht="45.75" customHeight="1" x14ac:dyDescent="0.3">
      <c r="A256" s="58" t="s">
        <v>505</v>
      </c>
      <c r="B256" s="135" t="s">
        <v>152</v>
      </c>
      <c r="C256" s="186" t="s">
        <v>16</v>
      </c>
      <c r="D256" s="150">
        <v>1</v>
      </c>
      <c r="E256" s="90"/>
      <c r="F256" s="90"/>
      <c r="G256" s="232"/>
    </row>
    <row r="257" spans="1:7" ht="30.75" customHeight="1" x14ac:dyDescent="0.3">
      <c r="A257" s="175">
        <v>4.5999999999999996</v>
      </c>
      <c r="B257" s="197" t="s">
        <v>238</v>
      </c>
      <c r="C257" s="198"/>
      <c r="D257" s="199"/>
      <c r="E257" s="200"/>
      <c r="F257" s="201"/>
      <c r="G257" s="225"/>
    </row>
    <row r="258" spans="1:7" ht="44.4" customHeight="1" x14ac:dyDescent="0.3">
      <c r="A258" s="58" t="s">
        <v>337</v>
      </c>
      <c r="B258" s="16" t="s">
        <v>380</v>
      </c>
      <c r="C258" s="177" t="s">
        <v>41</v>
      </c>
      <c r="D258" s="183">
        <v>46.54</v>
      </c>
      <c r="E258" s="184"/>
      <c r="F258" s="96"/>
      <c r="G258" s="232"/>
    </row>
    <row r="259" spans="1:7" ht="73.8" customHeight="1" x14ac:dyDescent="0.3">
      <c r="A259" s="58" t="s">
        <v>338</v>
      </c>
      <c r="B259" s="102" t="s">
        <v>239</v>
      </c>
      <c r="C259" s="186" t="s">
        <v>41</v>
      </c>
      <c r="D259" s="183">
        <v>39.380000000000003</v>
      </c>
      <c r="E259" s="184"/>
      <c r="F259" s="96"/>
      <c r="G259" s="232"/>
    </row>
    <row r="260" spans="1:7" ht="24" customHeight="1" x14ac:dyDescent="0.3">
      <c r="A260" s="175">
        <v>4.7</v>
      </c>
      <c r="B260" s="197" t="s">
        <v>241</v>
      </c>
      <c r="C260" s="198"/>
      <c r="D260" s="199"/>
      <c r="E260" s="206"/>
      <c r="F260" s="201"/>
      <c r="G260" s="232"/>
    </row>
    <row r="261" spans="1:7" ht="26.4" x14ac:dyDescent="0.3">
      <c r="A261" s="58" t="s">
        <v>339</v>
      </c>
      <c r="B261" s="207" t="s">
        <v>242</v>
      </c>
      <c r="C261" s="177" t="s">
        <v>41</v>
      </c>
      <c r="D261" s="150">
        <v>25.26</v>
      </c>
      <c r="E261" s="202"/>
      <c r="F261" s="203"/>
      <c r="G261" s="232"/>
    </row>
    <row r="262" spans="1:7" ht="26.4" x14ac:dyDescent="0.3">
      <c r="A262" s="58" t="s">
        <v>340</v>
      </c>
      <c r="B262" s="207" t="s">
        <v>243</v>
      </c>
      <c r="C262" s="177" t="s">
        <v>41</v>
      </c>
      <c r="D262" s="150">
        <v>69.58</v>
      </c>
      <c r="E262" s="202"/>
      <c r="F262" s="203"/>
      <c r="G262" s="232"/>
    </row>
    <row r="263" spans="1:7" ht="26.4" x14ac:dyDescent="0.3">
      <c r="A263" s="58" t="s">
        <v>341</v>
      </c>
      <c r="B263" s="207" t="s">
        <v>244</v>
      </c>
      <c r="C263" s="177" t="s">
        <v>41</v>
      </c>
      <c r="D263" s="150">
        <v>70.27</v>
      </c>
      <c r="E263" s="202"/>
      <c r="F263" s="203"/>
      <c r="G263" s="232"/>
    </row>
    <row r="264" spans="1:7" ht="26.4" x14ac:dyDescent="0.3">
      <c r="A264" s="58" t="s">
        <v>342</v>
      </c>
      <c r="B264" s="207" t="s">
        <v>245</v>
      </c>
      <c r="C264" s="177" t="s">
        <v>41</v>
      </c>
      <c r="D264" s="150">
        <v>46.4</v>
      </c>
      <c r="E264" s="202"/>
      <c r="F264" s="203"/>
      <c r="G264" s="232"/>
    </row>
    <row r="265" spans="1:7" ht="26.4" x14ac:dyDescent="0.3">
      <c r="A265" s="58" t="s">
        <v>343</v>
      </c>
      <c r="B265" s="207" t="s">
        <v>246</v>
      </c>
      <c r="C265" s="177" t="s">
        <v>41</v>
      </c>
      <c r="D265" s="150">
        <v>61.89</v>
      </c>
      <c r="E265" s="202"/>
      <c r="F265" s="203"/>
      <c r="G265" s="232"/>
    </row>
    <row r="266" spans="1:7" ht="26.4" x14ac:dyDescent="0.3">
      <c r="A266" s="58" t="s">
        <v>506</v>
      </c>
      <c r="B266" s="207" t="s">
        <v>247</v>
      </c>
      <c r="C266" s="177" t="s">
        <v>41</v>
      </c>
      <c r="D266" s="150">
        <f>195.71</f>
        <v>195.71</v>
      </c>
      <c r="E266" s="202"/>
      <c r="F266" s="203"/>
      <c r="G266" s="232"/>
    </row>
    <row r="267" spans="1:7" ht="26.4" x14ac:dyDescent="0.3">
      <c r="A267" s="58" t="s">
        <v>507</v>
      </c>
      <c r="B267" s="207" t="s">
        <v>248</v>
      </c>
      <c r="C267" s="177" t="s">
        <v>41</v>
      </c>
      <c r="D267" s="150">
        <v>10.83</v>
      </c>
      <c r="E267" s="202"/>
      <c r="F267" s="203"/>
      <c r="G267" s="232"/>
    </row>
    <row r="268" spans="1:7" ht="16.2" customHeight="1" x14ac:dyDescent="0.3">
      <c r="A268" s="58" t="s">
        <v>508</v>
      </c>
      <c r="B268" s="207" t="s">
        <v>249</v>
      </c>
      <c r="C268" s="177" t="s">
        <v>41</v>
      </c>
      <c r="D268" s="150">
        <v>4.22</v>
      </c>
      <c r="E268" s="202"/>
      <c r="F268" s="203"/>
      <c r="G268" s="232"/>
    </row>
    <row r="269" spans="1:7" ht="34.5" customHeight="1" x14ac:dyDescent="0.3">
      <c r="A269" s="3">
        <v>5</v>
      </c>
      <c r="B269" s="268" t="s">
        <v>250</v>
      </c>
      <c r="C269" s="268"/>
      <c r="D269" s="268"/>
      <c r="E269" s="268"/>
      <c r="F269" s="268"/>
      <c r="G269" s="236"/>
    </row>
    <row r="270" spans="1:7" ht="32.25" customHeight="1" x14ac:dyDescent="0.3">
      <c r="A270" s="54">
        <v>5.0999999999999996</v>
      </c>
      <c r="B270" s="267" t="s">
        <v>251</v>
      </c>
      <c r="C270" s="267"/>
      <c r="D270" s="267"/>
      <c r="E270" s="267"/>
      <c r="F270" s="208"/>
      <c r="G270" s="232"/>
    </row>
    <row r="271" spans="1:7" ht="33.75" customHeight="1" x14ac:dyDescent="0.3">
      <c r="A271" s="58" t="s">
        <v>269</v>
      </c>
      <c r="B271" s="139" t="s">
        <v>252</v>
      </c>
      <c r="C271" s="204" t="s">
        <v>41</v>
      </c>
      <c r="D271" s="183">
        <v>30</v>
      </c>
      <c r="E271" s="209"/>
      <c r="F271" s="96"/>
      <c r="G271" s="232"/>
    </row>
    <row r="272" spans="1:7" ht="31.5" customHeight="1" x14ac:dyDescent="0.3">
      <c r="A272" s="58" t="s">
        <v>270</v>
      </c>
      <c r="B272" s="139" t="s">
        <v>253</v>
      </c>
      <c r="C272" s="204" t="s">
        <v>41</v>
      </c>
      <c r="D272" s="183">
        <v>33</v>
      </c>
      <c r="E272" s="184"/>
      <c r="F272" s="96"/>
      <c r="G272" s="232"/>
    </row>
    <row r="273" spans="1:7" ht="34.5" customHeight="1" x14ac:dyDescent="0.3">
      <c r="A273" s="58" t="s">
        <v>271</v>
      </c>
      <c r="B273" s="139" t="s">
        <v>254</v>
      </c>
      <c r="C273" s="204" t="s">
        <v>41</v>
      </c>
      <c r="D273" s="183">
        <v>26</v>
      </c>
      <c r="E273" s="184"/>
      <c r="F273" s="96"/>
      <c r="G273" s="232"/>
    </row>
    <row r="274" spans="1:7" ht="31.5" customHeight="1" x14ac:dyDescent="0.3">
      <c r="A274" s="58" t="s">
        <v>272</v>
      </c>
      <c r="B274" s="139" t="s">
        <v>255</v>
      </c>
      <c r="C274" s="204" t="s">
        <v>41</v>
      </c>
      <c r="D274" s="183">
        <v>5.3999999999999995</v>
      </c>
      <c r="E274" s="184"/>
      <c r="F274" s="96"/>
      <c r="G274" s="232"/>
    </row>
    <row r="275" spans="1:7" ht="78" customHeight="1" x14ac:dyDescent="0.3">
      <c r="A275" s="58" t="s">
        <v>273</v>
      </c>
      <c r="B275" s="139" t="s">
        <v>256</v>
      </c>
      <c r="C275" s="204" t="s">
        <v>16</v>
      </c>
      <c r="D275" s="183">
        <v>3</v>
      </c>
      <c r="E275" s="184"/>
      <c r="F275" s="96"/>
      <c r="G275" s="232"/>
    </row>
    <row r="276" spans="1:7" ht="57" customHeight="1" x14ac:dyDescent="0.3">
      <c r="A276" s="58" t="s">
        <v>274</v>
      </c>
      <c r="B276" s="210" t="s">
        <v>257</v>
      </c>
      <c r="C276" s="204" t="s">
        <v>16</v>
      </c>
      <c r="D276" s="183">
        <v>1</v>
      </c>
      <c r="E276" s="184"/>
      <c r="F276" s="96"/>
      <c r="G276" s="232"/>
    </row>
    <row r="277" spans="1:7" ht="33" customHeight="1" x14ac:dyDescent="0.3">
      <c r="A277" s="54">
        <v>5.2</v>
      </c>
      <c r="B277" s="267" t="s">
        <v>258</v>
      </c>
      <c r="C277" s="267"/>
      <c r="D277" s="267"/>
      <c r="E277" s="267"/>
      <c r="F277" s="208"/>
      <c r="G277" s="232"/>
    </row>
    <row r="278" spans="1:7" ht="61.5" customHeight="1" x14ac:dyDescent="0.3">
      <c r="A278" s="91" t="s">
        <v>277</v>
      </c>
      <c r="B278" s="211" t="s">
        <v>259</v>
      </c>
      <c r="C278" s="186" t="s">
        <v>41</v>
      </c>
      <c r="D278" s="183"/>
      <c r="E278" s="55"/>
      <c r="F278" s="96"/>
      <c r="G278" s="232"/>
    </row>
    <row r="279" spans="1:7" ht="74.400000000000006" customHeight="1" x14ac:dyDescent="0.3">
      <c r="A279" s="91" t="s">
        <v>279</v>
      </c>
      <c r="B279" s="211" t="s">
        <v>260</v>
      </c>
      <c r="C279" s="186" t="s">
        <v>41</v>
      </c>
      <c r="D279" s="183"/>
      <c r="E279" s="55"/>
      <c r="F279" s="96"/>
      <c r="G279" s="232"/>
    </row>
    <row r="280" spans="1:7" ht="64.5" customHeight="1" x14ac:dyDescent="0.3">
      <c r="A280" s="91" t="s">
        <v>281</v>
      </c>
      <c r="B280" s="211" t="s">
        <v>261</v>
      </c>
      <c r="C280" s="186" t="s">
        <v>41</v>
      </c>
      <c r="D280" s="183"/>
      <c r="E280" s="55"/>
      <c r="F280" s="96"/>
      <c r="G280" s="232"/>
    </row>
    <row r="281" spans="1:7" ht="26.4" x14ac:dyDescent="0.3">
      <c r="A281" s="91" t="s">
        <v>283</v>
      </c>
      <c r="B281" s="139" t="s">
        <v>262</v>
      </c>
      <c r="C281" s="91" t="s">
        <v>41</v>
      </c>
      <c r="D281" s="183">
        <v>55</v>
      </c>
      <c r="E281" s="55"/>
      <c r="F281" s="96"/>
      <c r="G281" s="232"/>
    </row>
    <row r="282" spans="1:7" ht="26.4" x14ac:dyDescent="0.3">
      <c r="A282" s="91" t="s">
        <v>285</v>
      </c>
      <c r="B282" s="139" t="s">
        <v>263</v>
      </c>
      <c r="C282" s="91" t="s">
        <v>41</v>
      </c>
      <c r="D282" s="183">
        <v>40</v>
      </c>
      <c r="E282" s="55"/>
      <c r="F282" s="96"/>
      <c r="G282" s="232"/>
    </row>
    <row r="283" spans="1:7" ht="26.4" x14ac:dyDescent="0.3">
      <c r="A283" s="91" t="s">
        <v>344</v>
      </c>
      <c r="B283" s="139" t="s">
        <v>264</v>
      </c>
      <c r="C283" s="91" t="s">
        <v>41</v>
      </c>
      <c r="D283" s="183">
        <v>24</v>
      </c>
      <c r="E283" s="55"/>
      <c r="F283" s="96"/>
      <c r="G283" s="232"/>
    </row>
    <row r="284" spans="1:7" ht="38.25" customHeight="1" x14ac:dyDescent="0.3">
      <c r="A284" s="91" t="s">
        <v>345</v>
      </c>
      <c r="B284" s="139" t="s">
        <v>265</v>
      </c>
      <c r="C284" s="91" t="s">
        <v>41</v>
      </c>
      <c r="D284" s="183">
        <v>27</v>
      </c>
      <c r="E284" s="55"/>
      <c r="F284" s="96"/>
      <c r="G284" s="232"/>
    </row>
    <row r="285" spans="1:7" ht="79.2" x14ac:dyDescent="0.3">
      <c r="A285" s="91" t="s">
        <v>509</v>
      </c>
      <c r="B285" s="139" t="s">
        <v>266</v>
      </c>
      <c r="C285" s="91" t="s">
        <v>16</v>
      </c>
      <c r="D285" s="183">
        <v>17</v>
      </c>
      <c r="E285" s="55"/>
      <c r="F285" s="96"/>
      <c r="G285" s="232"/>
    </row>
    <row r="286" spans="1:7" ht="30.75" customHeight="1" x14ac:dyDescent="0.3">
      <c r="A286" s="294" t="s">
        <v>267</v>
      </c>
      <c r="B286" s="295"/>
      <c r="C286" s="295"/>
      <c r="D286" s="295"/>
      <c r="E286" s="295"/>
      <c r="F286" s="295"/>
      <c r="G286" s="232"/>
    </row>
    <row r="287" spans="1:7" ht="35.25" customHeight="1" x14ac:dyDescent="0.3">
      <c r="A287" s="3">
        <v>6</v>
      </c>
      <c r="B287" s="171" t="s">
        <v>268</v>
      </c>
      <c r="C287" s="171"/>
      <c r="D287" s="171"/>
      <c r="E287" s="171"/>
      <c r="F287" s="171"/>
      <c r="G287" s="237"/>
    </row>
    <row r="288" spans="1:7" ht="61.8" customHeight="1" x14ac:dyDescent="0.3">
      <c r="A288" s="58" t="s">
        <v>346</v>
      </c>
      <c r="B288" s="125" t="s">
        <v>307</v>
      </c>
      <c r="C288" s="215" t="s">
        <v>41</v>
      </c>
      <c r="D288" s="216">
        <v>4.5</v>
      </c>
      <c r="E288" s="214"/>
      <c r="F288" s="151"/>
      <c r="G288" s="232"/>
    </row>
    <row r="289" spans="1:7" ht="73.2" customHeight="1" x14ac:dyDescent="0.3">
      <c r="A289" s="58" t="s">
        <v>347</v>
      </c>
      <c r="B289" s="125" t="s">
        <v>308</v>
      </c>
      <c r="C289" s="215" t="s">
        <v>41</v>
      </c>
      <c r="D289" s="216">
        <v>17.399999999999999</v>
      </c>
      <c r="E289" s="214"/>
      <c r="F289" s="151"/>
      <c r="G289" s="232"/>
    </row>
    <row r="290" spans="1:7" ht="68.400000000000006" customHeight="1" x14ac:dyDescent="0.3">
      <c r="A290" s="58" t="s">
        <v>348</v>
      </c>
      <c r="B290" s="125" t="s">
        <v>309</v>
      </c>
      <c r="C290" s="215" t="s">
        <v>41</v>
      </c>
      <c r="D290" s="216">
        <v>9</v>
      </c>
      <c r="E290" s="214"/>
      <c r="F290" s="151"/>
      <c r="G290" s="232"/>
    </row>
    <row r="291" spans="1:7" ht="63" customHeight="1" x14ac:dyDescent="0.3">
      <c r="A291" s="58" t="s">
        <v>349</v>
      </c>
      <c r="B291" s="125" t="s">
        <v>310</v>
      </c>
      <c r="C291" s="215" t="s">
        <v>41</v>
      </c>
      <c r="D291" s="216">
        <v>27.9</v>
      </c>
      <c r="E291" s="214"/>
      <c r="F291" s="151"/>
      <c r="G291" s="232"/>
    </row>
    <row r="292" spans="1:7" ht="69.599999999999994" customHeight="1" x14ac:dyDescent="0.3">
      <c r="A292" s="58" t="s">
        <v>350</v>
      </c>
      <c r="B292" s="125" t="s">
        <v>311</v>
      </c>
      <c r="C292" s="215" t="s">
        <v>41</v>
      </c>
      <c r="D292" s="216">
        <v>28.5</v>
      </c>
      <c r="E292" s="214"/>
      <c r="F292" s="151"/>
      <c r="G292" s="232"/>
    </row>
    <row r="293" spans="1:7" ht="72.599999999999994" customHeight="1" x14ac:dyDescent="0.3">
      <c r="A293" s="58" t="s">
        <v>351</v>
      </c>
      <c r="B293" s="125" t="s">
        <v>312</v>
      </c>
      <c r="C293" s="215" t="s">
        <v>41</v>
      </c>
      <c r="D293" s="216">
        <v>33.9</v>
      </c>
      <c r="E293" s="214"/>
      <c r="F293" s="151"/>
      <c r="G293" s="232"/>
    </row>
    <row r="294" spans="1:7" ht="63" customHeight="1" x14ac:dyDescent="0.3">
      <c r="A294" s="58" t="s">
        <v>352</v>
      </c>
      <c r="B294" s="125" t="s">
        <v>313</v>
      </c>
      <c r="C294" s="215" t="s">
        <v>41</v>
      </c>
      <c r="D294" s="216">
        <v>2.4</v>
      </c>
      <c r="E294" s="214"/>
      <c r="F294" s="151"/>
      <c r="G294" s="232"/>
    </row>
    <row r="295" spans="1:7" ht="60.75" customHeight="1" x14ac:dyDescent="0.3">
      <c r="A295" s="58" t="s">
        <v>353</v>
      </c>
      <c r="B295" s="125" t="s">
        <v>314</v>
      </c>
      <c r="C295" s="217" t="s">
        <v>41</v>
      </c>
      <c r="D295" s="216">
        <v>40.799999999999997</v>
      </c>
      <c r="E295" s="214"/>
      <c r="F295" s="151"/>
      <c r="G295" s="232"/>
    </row>
    <row r="296" spans="1:7" ht="60" customHeight="1" x14ac:dyDescent="0.3">
      <c r="A296" s="58" t="s">
        <v>354</v>
      </c>
      <c r="B296" s="125" t="s">
        <v>315</v>
      </c>
      <c r="C296" s="217" t="s">
        <v>16</v>
      </c>
      <c r="D296" s="216">
        <v>36</v>
      </c>
      <c r="E296" s="214"/>
      <c r="F296" s="151"/>
      <c r="G296" s="232"/>
    </row>
    <row r="297" spans="1:7" ht="73.2" customHeight="1" x14ac:dyDescent="0.3">
      <c r="A297" s="58" t="s">
        <v>355</v>
      </c>
      <c r="B297" s="125" t="s">
        <v>316</v>
      </c>
      <c r="C297" s="217" t="s">
        <v>16</v>
      </c>
      <c r="D297" s="216">
        <v>39</v>
      </c>
      <c r="E297" s="214"/>
      <c r="F297" s="151"/>
      <c r="G297" s="232"/>
    </row>
    <row r="298" spans="1:7" ht="60" customHeight="1" x14ac:dyDescent="0.3">
      <c r="A298" s="58" t="s">
        <v>356</v>
      </c>
      <c r="B298" s="125" t="s">
        <v>317</v>
      </c>
      <c r="C298" s="217" t="s">
        <v>41</v>
      </c>
      <c r="D298" s="216">
        <v>12</v>
      </c>
      <c r="E298" s="214"/>
      <c r="F298" s="151"/>
      <c r="G298" s="232"/>
    </row>
    <row r="299" spans="1:7" ht="40.5" customHeight="1" x14ac:dyDescent="0.3">
      <c r="A299" s="58" t="s">
        <v>357</v>
      </c>
      <c r="B299" s="213" t="s">
        <v>275</v>
      </c>
      <c r="C299" s="217" t="s">
        <v>41</v>
      </c>
      <c r="D299" s="216">
        <v>2</v>
      </c>
      <c r="E299" s="218"/>
      <c r="F299" s="151"/>
      <c r="G299" s="232"/>
    </row>
    <row r="300" spans="1:7" ht="75" customHeight="1" x14ac:dyDescent="0.3">
      <c r="A300" s="58" t="s">
        <v>358</v>
      </c>
      <c r="B300" s="213" t="s">
        <v>318</v>
      </c>
      <c r="C300" s="186" t="s">
        <v>16</v>
      </c>
      <c r="D300" s="216">
        <v>1</v>
      </c>
      <c r="E300" s="218"/>
      <c r="F300" s="151"/>
      <c r="G300" s="232"/>
    </row>
    <row r="301" spans="1:7" ht="56.25" customHeight="1" x14ac:dyDescent="0.3">
      <c r="A301" s="58" t="s">
        <v>359</v>
      </c>
      <c r="B301" s="219" t="s">
        <v>234</v>
      </c>
      <c r="C301" s="186" t="s">
        <v>16</v>
      </c>
      <c r="D301" s="127">
        <v>1</v>
      </c>
      <c r="E301" s="128"/>
      <c r="F301" s="151"/>
      <c r="G301" s="232"/>
    </row>
    <row r="302" spans="1:7" ht="56.25" customHeight="1" x14ac:dyDescent="0.3">
      <c r="A302" s="58" t="s">
        <v>360</v>
      </c>
      <c r="B302" s="219" t="s">
        <v>319</v>
      </c>
      <c r="C302" s="186" t="s">
        <v>16</v>
      </c>
      <c r="D302" s="127">
        <v>1</v>
      </c>
      <c r="E302" s="128"/>
      <c r="F302" s="151"/>
      <c r="G302" s="232"/>
    </row>
    <row r="303" spans="1:7" ht="56.25" customHeight="1" x14ac:dyDescent="0.3">
      <c r="A303" s="58" t="s">
        <v>361</v>
      </c>
      <c r="B303" s="219" t="s">
        <v>320</v>
      </c>
      <c r="C303" s="186" t="s">
        <v>16</v>
      </c>
      <c r="D303" s="127">
        <v>1</v>
      </c>
      <c r="E303" s="128"/>
      <c r="F303" s="151"/>
      <c r="G303" s="232"/>
    </row>
    <row r="304" spans="1:7" ht="56.25" customHeight="1" x14ac:dyDescent="0.3">
      <c r="A304" s="58" t="s">
        <v>362</v>
      </c>
      <c r="B304" s="219" t="s">
        <v>321</v>
      </c>
      <c r="C304" s="186" t="s">
        <v>16</v>
      </c>
      <c r="D304" s="127">
        <v>1</v>
      </c>
      <c r="E304" s="128"/>
      <c r="F304" s="151"/>
      <c r="G304" s="232"/>
    </row>
    <row r="305" spans="1:7" ht="30.75" customHeight="1" x14ac:dyDescent="0.3">
      <c r="A305" s="54">
        <v>6.2</v>
      </c>
      <c r="B305" s="178" t="s">
        <v>276</v>
      </c>
      <c r="C305" s="212"/>
      <c r="D305" s="212">
        <v>0</v>
      </c>
      <c r="E305" s="212"/>
      <c r="F305" s="212"/>
      <c r="G305" s="232"/>
    </row>
    <row r="306" spans="1:7" ht="57" customHeight="1" x14ac:dyDescent="0.3">
      <c r="A306" s="58" t="s">
        <v>363</v>
      </c>
      <c r="B306" s="155" t="s">
        <v>278</v>
      </c>
      <c r="C306" s="205" t="s">
        <v>16</v>
      </c>
      <c r="D306" s="100"/>
      <c r="E306" s="220"/>
      <c r="F306" s="151"/>
      <c r="G306" s="232"/>
    </row>
    <row r="307" spans="1:7" ht="57" customHeight="1" x14ac:dyDescent="0.3">
      <c r="A307" s="58" t="s">
        <v>364</v>
      </c>
      <c r="B307" s="155" t="s">
        <v>280</v>
      </c>
      <c r="C307" s="205" t="s">
        <v>16</v>
      </c>
      <c r="D307" s="100"/>
      <c r="E307" s="220"/>
      <c r="F307" s="151"/>
      <c r="G307" s="232"/>
    </row>
    <row r="308" spans="1:7" ht="47.25" customHeight="1" x14ac:dyDescent="0.3">
      <c r="A308" s="58" t="s">
        <v>365</v>
      </c>
      <c r="B308" s="155" t="s">
        <v>282</v>
      </c>
      <c r="C308" s="205" t="s">
        <v>16</v>
      </c>
      <c r="D308" s="100">
        <v>1</v>
      </c>
      <c r="E308" s="220"/>
      <c r="F308" s="151"/>
      <c r="G308" s="232"/>
    </row>
    <row r="309" spans="1:7" ht="72" customHeight="1" x14ac:dyDescent="0.3">
      <c r="A309" s="58" t="s">
        <v>366</v>
      </c>
      <c r="B309" s="155" t="s">
        <v>284</v>
      </c>
      <c r="C309" s="215" t="s">
        <v>41</v>
      </c>
      <c r="D309" s="100">
        <v>28.5</v>
      </c>
      <c r="E309" s="220"/>
      <c r="F309" s="151"/>
      <c r="G309" s="232"/>
    </row>
    <row r="310" spans="1:7" ht="57" customHeight="1" x14ac:dyDescent="0.3">
      <c r="A310" s="58" t="s">
        <v>367</v>
      </c>
      <c r="B310" s="155" t="s">
        <v>286</v>
      </c>
      <c r="C310" s="205" t="s">
        <v>16</v>
      </c>
      <c r="D310" s="100">
        <v>2</v>
      </c>
      <c r="E310" s="220"/>
      <c r="F310" s="151"/>
      <c r="G310" s="232"/>
    </row>
    <row r="311" spans="1:7" ht="31.5" customHeight="1" x14ac:dyDescent="0.3">
      <c r="A311" s="54">
        <v>6.3</v>
      </c>
      <c r="B311" s="178" t="s">
        <v>287</v>
      </c>
      <c r="C311" s="212"/>
      <c r="D311" s="212">
        <v>0</v>
      </c>
      <c r="E311" s="212"/>
      <c r="F311" s="212"/>
      <c r="G311" s="232"/>
    </row>
    <row r="312" spans="1:7" ht="81" customHeight="1" x14ac:dyDescent="0.3">
      <c r="A312" s="58" t="s">
        <v>368</v>
      </c>
      <c r="B312" s="102" t="s">
        <v>288</v>
      </c>
      <c r="C312" s="215" t="s">
        <v>41</v>
      </c>
      <c r="D312" s="100">
        <v>36</v>
      </c>
      <c r="E312" s="220"/>
      <c r="F312" s="151"/>
      <c r="G312" s="232"/>
    </row>
    <row r="313" spans="1:7" ht="55.5" customHeight="1" x14ac:dyDescent="0.3">
      <c r="A313" s="58" t="s">
        <v>369</v>
      </c>
      <c r="B313" s="102" t="s">
        <v>289</v>
      </c>
      <c r="C313" s="205" t="s">
        <v>16</v>
      </c>
      <c r="D313" s="100">
        <v>1</v>
      </c>
      <c r="E313" s="220"/>
      <c r="F313" s="151"/>
      <c r="G313" s="232"/>
    </row>
    <row r="314" spans="1:7" ht="44.25" customHeight="1" x14ac:dyDescent="0.3">
      <c r="A314" s="58"/>
      <c r="B314" s="293" t="s">
        <v>290</v>
      </c>
      <c r="C314" s="293"/>
      <c r="D314" s="293"/>
      <c r="E314" s="293"/>
      <c r="F314" s="293"/>
      <c r="G314" s="232"/>
    </row>
    <row r="315" spans="1:7" ht="30" customHeight="1" x14ac:dyDescent="0.3">
      <c r="A315" s="3">
        <v>7</v>
      </c>
      <c r="B315" s="171" t="s">
        <v>291</v>
      </c>
      <c r="C315" s="171"/>
      <c r="D315" s="171"/>
      <c r="E315" s="171"/>
      <c r="F315" s="171"/>
      <c r="G315" s="237"/>
    </row>
    <row r="316" spans="1:7" ht="34.5" customHeight="1" x14ac:dyDescent="0.3">
      <c r="A316" s="58">
        <v>7.1</v>
      </c>
      <c r="B316" s="16" t="s">
        <v>292</v>
      </c>
      <c r="C316" s="205" t="s">
        <v>16</v>
      </c>
      <c r="D316" s="86">
        <v>2</v>
      </c>
      <c r="E316" s="221"/>
      <c r="F316" s="151"/>
      <c r="G316" s="232"/>
    </row>
    <row r="317" spans="1:7" ht="34.5" customHeight="1" x14ac:dyDescent="0.3">
      <c r="A317" s="58">
        <v>7.2</v>
      </c>
      <c r="B317" s="16" t="s">
        <v>293</v>
      </c>
      <c r="C317" s="205" t="s">
        <v>16</v>
      </c>
      <c r="D317" s="86">
        <v>1</v>
      </c>
      <c r="E317" s="221"/>
      <c r="F317" s="151"/>
      <c r="G317" s="232"/>
    </row>
    <row r="318" spans="1:7" ht="34.5" customHeight="1" x14ac:dyDescent="0.3">
      <c r="A318" s="58">
        <v>7.3</v>
      </c>
      <c r="B318" s="16" t="s">
        <v>294</v>
      </c>
      <c r="C318" s="205" t="s">
        <v>16</v>
      </c>
      <c r="D318" s="86">
        <v>1</v>
      </c>
      <c r="E318" s="14"/>
      <c r="F318" s="151"/>
      <c r="G318" s="232"/>
    </row>
    <row r="319" spans="1:7" ht="26.25" customHeight="1" x14ac:dyDescent="0.3">
      <c r="A319" s="3">
        <v>8</v>
      </c>
      <c r="B319" s="263" t="s">
        <v>295</v>
      </c>
      <c r="C319" s="171"/>
      <c r="D319" s="171"/>
      <c r="E319" s="171"/>
      <c r="F319" s="171"/>
      <c r="G319" s="238"/>
    </row>
    <row r="320" spans="1:7" ht="42.75" customHeight="1" x14ac:dyDescent="0.3">
      <c r="A320" s="58">
        <v>8.1</v>
      </c>
      <c r="B320" s="102" t="s">
        <v>296</v>
      </c>
      <c r="C320" s="222" t="s">
        <v>183</v>
      </c>
      <c r="D320" s="83">
        <v>1</v>
      </c>
      <c r="E320" s="223"/>
      <c r="F320" s="151"/>
      <c r="G320" s="232"/>
    </row>
    <row r="321" spans="1:7" ht="60.75" customHeight="1" x14ac:dyDescent="0.3">
      <c r="A321" s="58">
        <v>8.1999999999999993</v>
      </c>
      <c r="B321" s="102" t="s">
        <v>297</v>
      </c>
      <c r="C321" s="222" t="s">
        <v>183</v>
      </c>
      <c r="D321" s="83">
        <v>1</v>
      </c>
      <c r="E321" s="223"/>
      <c r="F321" s="151"/>
      <c r="G321" s="232"/>
    </row>
    <row r="322" spans="1:7" ht="42.75" customHeight="1" x14ac:dyDescent="0.3">
      <c r="A322" s="58">
        <v>8.3000000000000007</v>
      </c>
      <c r="B322" s="102" t="s">
        <v>298</v>
      </c>
      <c r="C322" s="222" t="s">
        <v>183</v>
      </c>
      <c r="D322" s="83">
        <v>1</v>
      </c>
      <c r="E322" s="223"/>
      <c r="F322" s="151"/>
      <c r="G322" s="232"/>
    </row>
    <row r="323" spans="1:7" ht="42.75" customHeight="1" x14ac:dyDescent="0.3">
      <c r="A323" s="58">
        <v>8.4</v>
      </c>
      <c r="B323" s="102" t="s">
        <v>299</v>
      </c>
      <c r="C323" s="222" t="s">
        <v>183</v>
      </c>
      <c r="D323" s="83">
        <v>1</v>
      </c>
      <c r="E323" s="223"/>
      <c r="F323" s="151"/>
      <c r="G323" s="232"/>
    </row>
    <row r="324" spans="1:7" ht="42.75" customHeight="1" x14ac:dyDescent="0.3">
      <c r="A324" s="58"/>
      <c r="B324" s="296" t="s">
        <v>300</v>
      </c>
      <c r="C324" s="296"/>
      <c r="D324" s="296"/>
      <c r="E324" s="296"/>
      <c r="F324" s="296"/>
      <c r="G324" s="232"/>
    </row>
    <row r="325" spans="1:7" ht="54" customHeight="1" x14ac:dyDescent="0.3">
      <c r="A325" s="293" t="s">
        <v>301</v>
      </c>
      <c r="B325" s="293"/>
      <c r="C325" s="293"/>
      <c r="D325" s="293"/>
      <c r="E325" s="293"/>
      <c r="F325" s="293"/>
      <c r="G325" s="232"/>
    </row>
    <row r="326" spans="1:7" ht="22.2" customHeight="1" x14ac:dyDescent="0.3">
      <c r="A326" s="303" t="s">
        <v>302</v>
      </c>
      <c r="B326" s="304"/>
      <c r="C326" s="304"/>
      <c r="D326" s="304"/>
      <c r="E326" s="304"/>
      <c r="F326" s="305"/>
      <c r="G326" s="59"/>
    </row>
    <row r="327" spans="1:7" ht="17.399999999999999" customHeight="1" x14ac:dyDescent="0.3">
      <c r="A327" s="303" t="s">
        <v>512</v>
      </c>
      <c r="B327" s="306"/>
      <c r="C327" s="306"/>
      <c r="D327" s="306"/>
      <c r="E327" s="306"/>
      <c r="F327" s="307"/>
      <c r="G327" s="59"/>
    </row>
    <row r="328" spans="1:7" ht="14.4" customHeight="1" x14ac:dyDescent="0.3">
      <c r="A328" s="303" t="s">
        <v>513</v>
      </c>
      <c r="B328" s="306"/>
      <c r="C328" s="306"/>
      <c r="D328" s="306"/>
      <c r="E328" s="306"/>
      <c r="F328" s="307"/>
      <c r="G328" s="59"/>
    </row>
    <row r="329" spans="1:7" ht="21" customHeight="1" x14ac:dyDescent="0.3">
      <c r="A329" s="303" t="s">
        <v>303</v>
      </c>
      <c r="B329" s="306"/>
      <c r="C329" s="306"/>
      <c r="D329" s="306"/>
      <c r="E329" s="306"/>
      <c r="F329" s="307"/>
      <c r="G329" s="59"/>
    </row>
    <row r="330" spans="1:7" ht="19.5" customHeight="1" x14ac:dyDescent="0.3">
      <c r="A330" s="303" t="s">
        <v>304</v>
      </c>
      <c r="B330" s="306"/>
      <c r="C330" s="306"/>
      <c r="D330" s="306"/>
      <c r="E330" s="306"/>
      <c r="F330" s="307"/>
      <c r="G330" s="59"/>
    </row>
    <row r="331" spans="1:7" ht="28.5" customHeight="1" x14ac:dyDescent="0.3">
      <c r="A331" s="303" t="s">
        <v>305</v>
      </c>
      <c r="B331" s="306"/>
      <c r="C331" s="306"/>
      <c r="D331" s="306"/>
      <c r="E331" s="306"/>
      <c r="F331" s="307"/>
      <c r="G331" s="59"/>
    </row>
    <row r="332" spans="1:7" ht="30" customHeight="1" x14ac:dyDescent="0.3">
      <c r="A332" s="297" t="s">
        <v>514</v>
      </c>
      <c r="B332" s="298"/>
      <c r="C332" s="298"/>
      <c r="D332" s="298"/>
      <c r="E332" s="298"/>
      <c r="F332" s="299"/>
      <c r="G332" s="59"/>
    </row>
    <row r="333" spans="1:7" ht="35.4" customHeight="1" x14ac:dyDescent="0.3">
      <c r="A333" s="300" t="s">
        <v>306</v>
      </c>
      <c r="B333" s="301"/>
      <c r="C333" s="301"/>
      <c r="D333" s="301"/>
      <c r="E333" s="301"/>
      <c r="F333" s="302"/>
      <c r="G333" s="239"/>
    </row>
    <row r="334" spans="1:7" x14ac:dyDescent="0.3">
      <c r="A334" s="60"/>
      <c r="D334" s="77"/>
      <c r="E334" s="61"/>
      <c r="F334" s="61"/>
      <c r="G334" s="62"/>
    </row>
    <row r="335" spans="1:7" x14ac:dyDescent="0.3">
      <c r="A335" s="60"/>
      <c r="D335" s="77"/>
      <c r="E335" s="61"/>
      <c r="F335" s="61"/>
      <c r="G335" s="62"/>
    </row>
    <row r="336" spans="1:7" x14ac:dyDescent="0.3">
      <c r="A336" s="60"/>
      <c r="D336" s="77"/>
      <c r="E336" s="61"/>
      <c r="F336" s="61"/>
      <c r="G336" s="62"/>
    </row>
    <row r="337" spans="1:7" x14ac:dyDescent="0.3">
      <c r="A337" s="60"/>
      <c r="D337" s="77"/>
      <c r="E337" s="61"/>
      <c r="F337" s="61"/>
      <c r="G337" s="273">
        <v>996056.70663200004</v>
      </c>
    </row>
    <row r="338" spans="1:7" x14ac:dyDescent="0.3">
      <c r="A338" s="60"/>
      <c r="D338" s="77"/>
      <c r="E338" s="61"/>
      <c r="F338" s="61"/>
      <c r="G338" s="62"/>
    </row>
    <row r="339" spans="1:7" x14ac:dyDescent="0.3">
      <c r="A339" s="60"/>
      <c r="D339" s="77"/>
      <c r="E339" s="61"/>
      <c r="F339" s="61"/>
      <c r="G339" s="62"/>
    </row>
    <row r="340" spans="1:7" x14ac:dyDescent="0.3">
      <c r="A340" s="60"/>
      <c r="D340" s="77"/>
      <c r="E340" s="61"/>
      <c r="F340" s="61"/>
      <c r="G340" s="62"/>
    </row>
    <row r="341" spans="1:7" x14ac:dyDescent="0.3">
      <c r="A341" s="60"/>
      <c r="D341" s="77"/>
      <c r="E341" s="61"/>
      <c r="F341" s="61"/>
      <c r="G341" s="62"/>
    </row>
    <row r="342" spans="1:7" x14ac:dyDescent="0.3">
      <c r="A342" s="60"/>
      <c r="D342" s="77"/>
      <c r="E342" s="61"/>
      <c r="F342" s="61"/>
      <c r="G342" s="62"/>
    </row>
    <row r="343" spans="1:7" x14ac:dyDescent="0.3">
      <c r="A343" s="60"/>
      <c r="D343" s="77"/>
      <c r="E343" s="61"/>
      <c r="F343" s="61"/>
      <c r="G343" s="62"/>
    </row>
    <row r="344" spans="1:7" x14ac:dyDescent="0.3">
      <c r="A344" s="60"/>
      <c r="D344" s="77"/>
      <c r="E344" s="61"/>
      <c r="F344" s="61"/>
      <c r="G344" s="62"/>
    </row>
    <row r="345" spans="1:7" x14ac:dyDescent="0.3">
      <c r="A345" s="60"/>
      <c r="D345" s="77"/>
      <c r="E345" s="61"/>
      <c r="F345" s="61"/>
      <c r="G345" s="62"/>
    </row>
    <row r="346" spans="1:7" x14ac:dyDescent="0.3">
      <c r="A346" s="60"/>
      <c r="D346" s="77"/>
      <c r="E346" s="61"/>
      <c r="F346" s="61"/>
      <c r="G346" s="62"/>
    </row>
    <row r="347" spans="1:7" x14ac:dyDescent="0.3">
      <c r="A347" s="60"/>
      <c r="D347" s="77"/>
      <c r="E347" s="61"/>
      <c r="F347" s="61"/>
      <c r="G347" s="62"/>
    </row>
    <row r="348" spans="1:7" x14ac:dyDescent="0.3">
      <c r="A348" s="60"/>
      <c r="D348" s="77"/>
      <c r="E348" s="61"/>
      <c r="F348" s="61"/>
      <c r="G348" s="62"/>
    </row>
    <row r="349" spans="1:7" x14ac:dyDescent="0.3">
      <c r="A349" s="60"/>
      <c r="D349" s="77"/>
      <c r="E349" s="61"/>
      <c r="F349" s="61"/>
      <c r="G349" s="62"/>
    </row>
    <row r="350" spans="1:7" x14ac:dyDescent="0.3">
      <c r="A350" s="60"/>
      <c r="D350" s="77"/>
      <c r="E350" s="61"/>
      <c r="F350" s="61"/>
      <c r="G350" s="62"/>
    </row>
    <row r="351" spans="1:7" x14ac:dyDescent="0.3">
      <c r="A351" s="60"/>
      <c r="D351" s="77"/>
      <c r="E351" s="61"/>
      <c r="F351" s="61"/>
      <c r="G351" s="62"/>
    </row>
    <row r="352" spans="1:7" x14ac:dyDescent="0.3">
      <c r="A352" s="60"/>
      <c r="D352" s="77"/>
      <c r="E352" s="61"/>
      <c r="F352" s="61"/>
      <c r="G352" s="62"/>
    </row>
    <row r="353" spans="1:7" x14ac:dyDescent="0.3">
      <c r="A353" s="60"/>
      <c r="D353" s="77"/>
      <c r="E353" s="61"/>
      <c r="F353" s="61"/>
      <c r="G353" s="62"/>
    </row>
    <row r="354" spans="1:7" x14ac:dyDescent="0.3">
      <c r="A354" s="60"/>
      <c r="D354" s="77"/>
      <c r="E354" s="61"/>
      <c r="F354" s="61"/>
      <c r="G354" s="62"/>
    </row>
    <row r="355" spans="1:7" x14ac:dyDescent="0.3">
      <c r="A355" s="60"/>
      <c r="D355" s="77"/>
      <c r="E355" s="61"/>
      <c r="F355" s="61"/>
      <c r="G355" s="62"/>
    </row>
    <row r="356" spans="1:7" x14ac:dyDescent="0.3">
      <c r="A356" s="60"/>
      <c r="D356" s="77"/>
      <c r="E356" s="61"/>
      <c r="F356" s="61"/>
      <c r="G356" s="62"/>
    </row>
    <row r="357" spans="1:7" x14ac:dyDescent="0.3">
      <c r="A357" s="60"/>
      <c r="D357" s="77"/>
      <c r="E357" s="61"/>
      <c r="F357" s="61"/>
      <c r="G357" s="62"/>
    </row>
    <row r="358" spans="1:7" x14ac:dyDescent="0.3">
      <c r="A358" s="60"/>
      <c r="D358" s="77"/>
      <c r="E358" s="61"/>
      <c r="F358" s="61"/>
      <c r="G358" s="62"/>
    </row>
    <row r="359" spans="1:7" x14ac:dyDescent="0.3">
      <c r="A359" s="60"/>
      <c r="D359" s="77"/>
      <c r="E359" s="61"/>
      <c r="F359" s="61"/>
      <c r="G359" s="62"/>
    </row>
    <row r="360" spans="1:7" x14ac:dyDescent="0.3">
      <c r="A360" s="60"/>
      <c r="D360" s="77"/>
      <c r="E360" s="61"/>
      <c r="F360" s="61"/>
      <c r="G360" s="62"/>
    </row>
    <row r="361" spans="1:7" x14ac:dyDescent="0.3">
      <c r="A361" s="60"/>
      <c r="D361" s="77"/>
      <c r="E361" s="61"/>
      <c r="F361" s="61"/>
      <c r="G361" s="62"/>
    </row>
    <row r="362" spans="1:7" x14ac:dyDescent="0.3">
      <c r="A362" s="60"/>
      <c r="D362" s="77"/>
      <c r="E362" s="61"/>
      <c r="F362" s="61"/>
      <c r="G362" s="62"/>
    </row>
    <row r="363" spans="1:7" x14ac:dyDescent="0.3">
      <c r="A363" s="60"/>
      <c r="D363" s="77"/>
      <c r="E363" s="61"/>
      <c r="F363" s="61"/>
      <c r="G363" s="62"/>
    </row>
    <row r="364" spans="1:7" x14ac:dyDescent="0.3">
      <c r="A364" s="60"/>
      <c r="D364" s="77"/>
      <c r="E364" s="61"/>
      <c r="F364" s="61"/>
      <c r="G364" s="62"/>
    </row>
    <row r="365" spans="1:7" x14ac:dyDescent="0.3">
      <c r="A365" s="60"/>
      <c r="D365" s="77"/>
      <c r="E365" s="61"/>
      <c r="F365" s="61"/>
      <c r="G365" s="62"/>
    </row>
    <row r="366" spans="1:7" x14ac:dyDescent="0.3">
      <c r="A366" s="60"/>
      <c r="D366" s="77"/>
      <c r="E366" s="61"/>
      <c r="F366" s="61"/>
      <c r="G366" s="62"/>
    </row>
    <row r="367" spans="1:7" x14ac:dyDescent="0.3">
      <c r="A367" s="60"/>
      <c r="D367" s="77"/>
      <c r="E367" s="61"/>
      <c r="F367" s="61"/>
      <c r="G367" s="62"/>
    </row>
    <row r="368" spans="1:7" x14ac:dyDescent="0.3">
      <c r="A368" s="60"/>
      <c r="D368" s="77"/>
      <c r="E368" s="61"/>
      <c r="F368" s="61"/>
      <c r="G368" s="62"/>
    </row>
    <row r="369" spans="1:7" x14ac:dyDescent="0.3">
      <c r="A369" s="60"/>
      <c r="D369" s="77"/>
      <c r="E369" s="61"/>
      <c r="F369" s="61"/>
      <c r="G369" s="62"/>
    </row>
    <row r="370" spans="1:7" x14ac:dyDescent="0.3">
      <c r="A370" s="60"/>
      <c r="D370" s="77"/>
      <c r="E370" s="61"/>
      <c r="F370" s="61"/>
      <c r="G370" s="62"/>
    </row>
    <row r="371" spans="1:7" x14ac:dyDescent="0.3">
      <c r="A371" s="60"/>
      <c r="D371" s="77"/>
      <c r="E371" s="61"/>
      <c r="F371" s="61"/>
      <c r="G371" s="62"/>
    </row>
    <row r="372" spans="1:7" x14ac:dyDescent="0.3">
      <c r="A372" s="60"/>
      <c r="D372" s="77"/>
      <c r="E372" s="61"/>
      <c r="F372" s="61"/>
      <c r="G372" s="62"/>
    </row>
    <row r="373" spans="1:7" x14ac:dyDescent="0.3">
      <c r="A373" s="60"/>
      <c r="D373" s="77"/>
      <c r="E373" s="61"/>
      <c r="F373" s="61"/>
      <c r="G373" s="62"/>
    </row>
    <row r="374" spans="1:7" x14ac:dyDescent="0.3">
      <c r="A374" s="60"/>
      <c r="D374" s="77"/>
      <c r="E374" s="61"/>
      <c r="F374" s="61"/>
      <c r="G374" s="62"/>
    </row>
    <row r="375" spans="1:7" x14ac:dyDescent="0.3">
      <c r="A375" s="60"/>
      <c r="D375" s="77"/>
      <c r="E375" s="61"/>
      <c r="F375" s="61"/>
      <c r="G375" s="62"/>
    </row>
    <row r="376" spans="1:7" x14ac:dyDescent="0.3">
      <c r="A376" s="60"/>
      <c r="D376" s="77"/>
      <c r="E376" s="61"/>
      <c r="F376" s="61"/>
      <c r="G376" s="62"/>
    </row>
    <row r="377" spans="1:7" x14ac:dyDescent="0.3">
      <c r="A377" s="60"/>
      <c r="D377" s="77"/>
      <c r="E377" s="61"/>
      <c r="F377" s="61"/>
      <c r="G377" s="62"/>
    </row>
    <row r="378" spans="1:7" x14ac:dyDescent="0.3">
      <c r="A378" s="60"/>
      <c r="D378" s="77"/>
      <c r="E378" s="61"/>
      <c r="F378" s="61"/>
      <c r="G378" s="62"/>
    </row>
    <row r="379" spans="1:7" x14ac:dyDescent="0.3">
      <c r="A379" s="60"/>
      <c r="D379" s="77"/>
      <c r="E379" s="61"/>
      <c r="F379" s="61"/>
      <c r="G379" s="62"/>
    </row>
    <row r="380" spans="1:7" x14ac:dyDescent="0.3">
      <c r="A380" s="60"/>
      <c r="D380" s="77"/>
      <c r="E380" s="61"/>
      <c r="F380" s="61"/>
      <c r="G380" s="62"/>
    </row>
    <row r="381" spans="1:7" x14ac:dyDescent="0.3">
      <c r="A381" s="60"/>
      <c r="D381" s="77"/>
      <c r="E381" s="61"/>
      <c r="F381" s="61"/>
      <c r="G381" s="62"/>
    </row>
    <row r="382" spans="1:7" x14ac:dyDescent="0.3">
      <c r="A382" s="60"/>
      <c r="D382" s="77"/>
      <c r="E382" s="61"/>
      <c r="F382" s="61"/>
      <c r="G382" s="62"/>
    </row>
    <row r="383" spans="1:7" x14ac:dyDescent="0.3">
      <c r="A383" s="60"/>
      <c r="D383" s="77"/>
      <c r="E383" s="61"/>
      <c r="F383" s="61"/>
      <c r="G383" s="62"/>
    </row>
    <row r="384" spans="1:7" x14ac:dyDescent="0.3">
      <c r="A384" s="60"/>
      <c r="D384" s="77"/>
      <c r="E384" s="61"/>
      <c r="F384" s="61"/>
      <c r="G384" s="62"/>
    </row>
    <row r="385" spans="1:7" x14ac:dyDescent="0.3">
      <c r="A385" s="60"/>
      <c r="D385" s="77"/>
      <c r="E385" s="61"/>
      <c r="F385" s="61"/>
      <c r="G385" s="62"/>
    </row>
    <row r="386" spans="1:7" x14ac:dyDescent="0.3">
      <c r="A386" s="60"/>
      <c r="D386" s="77"/>
      <c r="E386" s="61"/>
      <c r="F386" s="61"/>
      <c r="G386" s="62"/>
    </row>
    <row r="387" spans="1:7" x14ac:dyDescent="0.3">
      <c r="A387" s="60"/>
      <c r="D387" s="77"/>
      <c r="E387" s="61"/>
      <c r="F387" s="61"/>
      <c r="G387" s="62"/>
    </row>
    <row r="388" spans="1:7" x14ac:dyDescent="0.3">
      <c r="A388" s="60"/>
      <c r="D388" s="77"/>
      <c r="E388" s="61"/>
      <c r="F388" s="61"/>
      <c r="G388" s="62"/>
    </row>
    <row r="389" spans="1:7" x14ac:dyDescent="0.3">
      <c r="A389" s="60"/>
      <c r="D389" s="77"/>
      <c r="E389" s="61"/>
      <c r="F389" s="61"/>
      <c r="G389" s="62"/>
    </row>
    <row r="390" spans="1:7" x14ac:dyDescent="0.3">
      <c r="A390" s="60"/>
      <c r="D390" s="77"/>
      <c r="E390" s="61"/>
      <c r="F390" s="61"/>
      <c r="G390" s="62"/>
    </row>
    <row r="391" spans="1:7" x14ac:dyDescent="0.3">
      <c r="A391" s="60"/>
      <c r="D391" s="77"/>
      <c r="E391" s="61"/>
      <c r="F391" s="61"/>
      <c r="G391" s="62"/>
    </row>
    <row r="392" spans="1:7" x14ac:dyDescent="0.3">
      <c r="A392" s="60"/>
      <c r="D392" s="77"/>
      <c r="E392" s="61"/>
      <c r="F392" s="61"/>
      <c r="G392" s="62"/>
    </row>
    <row r="393" spans="1:7" x14ac:dyDescent="0.3">
      <c r="A393" s="60"/>
      <c r="D393" s="77"/>
      <c r="E393" s="61"/>
      <c r="F393" s="61"/>
      <c r="G393" s="62"/>
    </row>
    <row r="394" spans="1:7" x14ac:dyDescent="0.3">
      <c r="A394" s="60"/>
      <c r="D394" s="77"/>
      <c r="E394" s="61"/>
      <c r="F394" s="61"/>
      <c r="G394" s="62"/>
    </row>
    <row r="395" spans="1:7" x14ac:dyDescent="0.3">
      <c r="A395" s="60"/>
      <c r="D395" s="77"/>
      <c r="E395" s="61"/>
      <c r="F395" s="61"/>
      <c r="G395" s="62"/>
    </row>
    <row r="396" spans="1:7" x14ac:dyDescent="0.3">
      <c r="A396" s="60"/>
      <c r="D396" s="77"/>
      <c r="E396" s="61"/>
      <c r="F396" s="61"/>
      <c r="G396" s="62"/>
    </row>
    <row r="397" spans="1:7" x14ac:dyDescent="0.3">
      <c r="A397" s="60"/>
      <c r="D397" s="77"/>
      <c r="E397" s="61"/>
      <c r="F397" s="61"/>
      <c r="G397" s="62"/>
    </row>
    <row r="398" spans="1:7" x14ac:dyDescent="0.3">
      <c r="A398" s="60"/>
      <c r="D398" s="77"/>
      <c r="E398" s="61"/>
      <c r="F398" s="61"/>
      <c r="G398" s="62"/>
    </row>
    <row r="399" spans="1:7" x14ac:dyDescent="0.3">
      <c r="A399" s="60"/>
      <c r="D399" s="77"/>
      <c r="E399" s="61"/>
      <c r="F399" s="61"/>
      <c r="G399" s="62"/>
    </row>
    <row r="400" spans="1:7" x14ac:dyDescent="0.3">
      <c r="A400" s="60"/>
      <c r="D400" s="77"/>
      <c r="E400" s="61"/>
      <c r="F400" s="61"/>
      <c r="G400" s="62"/>
    </row>
    <row r="401" spans="1:7" x14ac:dyDescent="0.3">
      <c r="A401" s="60"/>
      <c r="D401" s="77"/>
      <c r="E401" s="61"/>
      <c r="F401" s="61"/>
      <c r="G401" s="62"/>
    </row>
    <row r="402" spans="1:7" x14ac:dyDescent="0.3">
      <c r="A402" s="60"/>
      <c r="D402" s="77"/>
      <c r="E402" s="61"/>
      <c r="F402" s="61"/>
      <c r="G402" s="62"/>
    </row>
    <row r="403" spans="1:7" x14ac:dyDescent="0.3">
      <c r="A403" s="60"/>
      <c r="D403" s="77"/>
      <c r="E403" s="61"/>
      <c r="F403" s="61"/>
      <c r="G403" s="62"/>
    </row>
    <row r="404" spans="1:7" x14ac:dyDescent="0.3">
      <c r="A404" s="60"/>
      <c r="D404" s="77"/>
      <c r="E404" s="61"/>
      <c r="F404" s="61"/>
      <c r="G404" s="62"/>
    </row>
    <row r="405" spans="1:7" x14ac:dyDescent="0.3">
      <c r="A405" s="60"/>
      <c r="D405" s="77"/>
      <c r="E405" s="61"/>
      <c r="F405" s="61"/>
      <c r="G405" s="62"/>
    </row>
    <row r="406" spans="1:7" x14ac:dyDescent="0.3">
      <c r="A406" s="60"/>
      <c r="D406" s="77"/>
      <c r="E406" s="61"/>
      <c r="F406" s="61"/>
      <c r="G406" s="62"/>
    </row>
    <row r="407" spans="1:7" x14ac:dyDescent="0.3">
      <c r="A407" s="60"/>
      <c r="D407" s="77"/>
      <c r="E407" s="61"/>
      <c r="F407" s="61"/>
      <c r="G407" s="62"/>
    </row>
    <row r="408" spans="1:7" x14ac:dyDescent="0.3">
      <c r="A408" s="60"/>
      <c r="D408" s="77"/>
      <c r="E408" s="61"/>
      <c r="F408" s="61"/>
      <c r="G408" s="62"/>
    </row>
    <row r="409" spans="1:7" x14ac:dyDescent="0.3">
      <c r="A409" s="60"/>
      <c r="D409" s="77"/>
      <c r="E409" s="61"/>
      <c r="F409" s="61"/>
      <c r="G409" s="62"/>
    </row>
    <row r="410" spans="1:7" x14ac:dyDescent="0.3">
      <c r="A410" s="60"/>
      <c r="D410" s="77"/>
      <c r="E410" s="61"/>
      <c r="F410" s="61"/>
      <c r="G410" s="62"/>
    </row>
    <row r="411" spans="1:7" x14ac:dyDescent="0.3">
      <c r="A411" s="60"/>
      <c r="D411" s="77"/>
      <c r="E411" s="61"/>
      <c r="F411" s="61"/>
      <c r="G411" s="62"/>
    </row>
    <row r="412" spans="1:7" x14ac:dyDescent="0.3">
      <c r="A412" s="60"/>
      <c r="D412" s="77"/>
      <c r="E412" s="61"/>
      <c r="F412" s="61"/>
      <c r="G412" s="62"/>
    </row>
    <row r="413" spans="1:7" x14ac:dyDescent="0.3">
      <c r="A413" s="60"/>
      <c r="D413" s="77"/>
      <c r="E413" s="61"/>
      <c r="F413" s="61"/>
      <c r="G413" s="62"/>
    </row>
    <row r="414" spans="1:7" x14ac:dyDescent="0.3">
      <c r="A414" s="60"/>
      <c r="D414" s="77"/>
      <c r="E414" s="61"/>
      <c r="F414" s="61"/>
      <c r="G414" s="62"/>
    </row>
    <row r="415" spans="1:7" x14ac:dyDescent="0.3">
      <c r="A415" s="60"/>
      <c r="D415" s="77"/>
      <c r="E415" s="61"/>
      <c r="F415" s="61"/>
      <c r="G415" s="62"/>
    </row>
    <row r="416" spans="1:7" x14ac:dyDescent="0.3">
      <c r="A416" s="60"/>
      <c r="D416" s="77"/>
      <c r="E416" s="61"/>
      <c r="F416" s="61"/>
      <c r="G416" s="62"/>
    </row>
    <row r="417" spans="1:7" x14ac:dyDescent="0.3">
      <c r="A417" s="60"/>
      <c r="D417" s="77"/>
      <c r="E417" s="61"/>
      <c r="F417" s="61"/>
      <c r="G417" s="62"/>
    </row>
    <row r="418" spans="1:7" x14ac:dyDescent="0.3">
      <c r="A418" s="60"/>
      <c r="D418" s="77"/>
      <c r="E418" s="61"/>
      <c r="F418" s="61"/>
      <c r="G418" s="62"/>
    </row>
    <row r="419" spans="1:7" x14ac:dyDescent="0.3">
      <c r="A419" s="60"/>
      <c r="D419" s="77"/>
      <c r="E419" s="61"/>
      <c r="F419" s="61"/>
      <c r="G419" s="62"/>
    </row>
    <row r="420" spans="1:7" x14ac:dyDescent="0.3">
      <c r="A420" s="60"/>
      <c r="D420" s="77"/>
      <c r="E420" s="61"/>
      <c r="F420" s="61"/>
      <c r="G420" s="62"/>
    </row>
    <row r="421" spans="1:7" x14ac:dyDescent="0.3">
      <c r="A421" s="60"/>
      <c r="D421" s="77"/>
      <c r="E421" s="61"/>
      <c r="F421" s="61"/>
      <c r="G421" s="62"/>
    </row>
    <row r="422" spans="1:7" x14ac:dyDescent="0.3">
      <c r="A422" s="60"/>
      <c r="D422" s="77"/>
      <c r="E422" s="61"/>
      <c r="F422" s="61"/>
      <c r="G422" s="62"/>
    </row>
    <row r="423" spans="1:7" x14ac:dyDescent="0.3">
      <c r="A423" s="60"/>
      <c r="D423" s="77"/>
      <c r="E423" s="61"/>
      <c r="F423" s="61"/>
      <c r="G423" s="62"/>
    </row>
    <row r="424" spans="1:7" x14ac:dyDescent="0.3">
      <c r="A424" s="60"/>
      <c r="D424" s="77"/>
      <c r="E424" s="61"/>
      <c r="F424" s="61"/>
      <c r="G424" s="62"/>
    </row>
    <row r="425" spans="1:7" x14ac:dyDescent="0.3">
      <c r="A425" s="60"/>
      <c r="D425" s="77"/>
      <c r="E425" s="61"/>
      <c r="F425" s="61"/>
      <c r="G425" s="62"/>
    </row>
    <row r="426" spans="1:7" x14ac:dyDescent="0.3">
      <c r="A426" s="60"/>
      <c r="D426" s="77"/>
      <c r="E426" s="61"/>
      <c r="F426" s="61"/>
      <c r="G426" s="62"/>
    </row>
    <row r="427" spans="1:7" x14ac:dyDescent="0.3">
      <c r="A427" s="60"/>
      <c r="D427" s="77"/>
      <c r="E427" s="61"/>
      <c r="F427" s="61"/>
      <c r="G427" s="62"/>
    </row>
    <row r="428" spans="1:7" x14ac:dyDescent="0.3">
      <c r="A428" s="60"/>
      <c r="D428" s="77"/>
      <c r="E428" s="61"/>
      <c r="F428" s="61"/>
      <c r="G428" s="62"/>
    </row>
    <row r="429" spans="1:7" x14ac:dyDescent="0.3">
      <c r="A429" s="60"/>
      <c r="D429" s="77"/>
      <c r="E429" s="61"/>
      <c r="F429" s="61"/>
      <c r="G429" s="62"/>
    </row>
    <row r="430" spans="1:7" x14ac:dyDescent="0.3">
      <c r="A430" s="60"/>
      <c r="D430" s="77"/>
      <c r="E430" s="61"/>
      <c r="F430" s="61"/>
      <c r="G430" s="62"/>
    </row>
    <row r="431" spans="1:7" x14ac:dyDescent="0.3">
      <c r="A431" s="60"/>
      <c r="D431" s="77"/>
      <c r="E431" s="61"/>
      <c r="F431" s="61"/>
      <c r="G431" s="62"/>
    </row>
    <row r="432" spans="1:7" x14ac:dyDescent="0.3">
      <c r="A432" s="60"/>
      <c r="D432" s="77"/>
      <c r="E432" s="61"/>
      <c r="F432" s="61"/>
      <c r="G432" s="62"/>
    </row>
    <row r="433" spans="1:7" x14ac:dyDescent="0.3">
      <c r="A433" s="60"/>
      <c r="D433" s="77"/>
      <c r="E433" s="61"/>
      <c r="F433" s="61"/>
      <c r="G433" s="62"/>
    </row>
    <row r="434" spans="1:7" x14ac:dyDescent="0.3">
      <c r="A434" s="60"/>
      <c r="D434" s="77"/>
      <c r="E434" s="61"/>
      <c r="F434" s="61"/>
      <c r="G434" s="62"/>
    </row>
    <row r="435" spans="1:7" x14ac:dyDescent="0.3">
      <c r="A435" s="60"/>
      <c r="D435" s="77"/>
      <c r="E435" s="61"/>
      <c r="F435" s="61"/>
      <c r="G435" s="62"/>
    </row>
    <row r="436" spans="1:7" x14ac:dyDescent="0.3">
      <c r="A436" s="60"/>
      <c r="D436" s="77"/>
      <c r="E436" s="61"/>
      <c r="F436" s="61"/>
      <c r="G436" s="62"/>
    </row>
    <row r="437" spans="1:7" x14ac:dyDescent="0.3">
      <c r="A437" s="60"/>
      <c r="D437" s="77"/>
      <c r="E437" s="61"/>
      <c r="F437" s="61"/>
      <c r="G437" s="62"/>
    </row>
    <row r="438" spans="1:7" x14ac:dyDescent="0.3">
      <c r="A438" s="60"/>
      <c r="D438" s="77"/>
      <c r="E438" s="61"/>
      <c r="F438" s="61"/>
      <c r="G438" s="62"/>
    </row>
    <row r="439" spans="1:7" x14ac:dyDescent="0.3">
      <c r="A439" s="60"/>
      <c r="D439" s="77"/>
      <c r="E439" s="61"/>
      <c r="F439" s="61"/>
      <c r="G439" s="62"/>
    </row>
    <row r="440" spans="1:7" x14ac:dyDescent="0.3">
      <c r="A440" s="60"/>
      <c r="D440" s="77"/>
      <c r="E440" s="61"/>
      <c r="F440" s="61"/>
      <c r="G440" s="62"/>
    </row>
    <row r="441" spans="1:7" x14ac:dyDescent="0.3">
      <c r="A441" s="60"/>
      <c r="D441" s="77"/>
      <c r="E441" s="61"/>
      <c r="F441" s="61"/>
      <c r="G441" s="62"/>
    </row>
    <row r="442" spans="1:7" x14ac:dyDescent="0.3">
      <c r="A442" s="60"/>
      <c r="D442" s="77"/>
      <c r="E442" s="61"/>
      <c r="F442" s="61"/>
      <c r="G442" s="62"/>
    </row>
    <row r="443" spans="1:7" x14ac:dyDescent="0.3">
      <c r="A443" s="60"/>
      <c r="D443" s="77"/>
      <c r="E443" s="61"/>
      <c r="F443" s="61"/>
      <c r="G443" s="62"/>
    </row>
    <row r="444" spans="1:7" x14ac:dyDescent="0.3">
      <c r="A444" s="60"/>
      <c r="D444" s="77"/>
      <c r="E444" s="61"/>
      <c r="F444" s="61"/>
      <c r="G444" s="62"/>
    </row>
    <row r="445" spans="1:7" x14ac:dyDescent="0.3">
      <c r="A445" s="60"/>
      <c r="D445" s="77"/>
      <c r="E445" s="61"/>
      <c r="F445" s="61"/>
      <c r="G445" s="62"/>
    </row>
    <row r="446" spans="1:7" x14ac:dyDescent="0.3">
      <c r="A446" s="60"/>
      <c r="D446" s="77"/>
      <c r="E446" s="61"/>
      <c r="F446" s="61"/>
      <c r="G446" s="62"/>
    </row>
    <row r="447" spans="1:7" x14ac:dyDescent="0.3">
      <c r="A447" s="60"/>
      <c r="D447" s="77"/>
      <c r="E447" s="61"/>
      <c r="F447" s="61"/>
      <c r="G447" s="62"/>
    </row>
    <row r="448" spans="1:7" x14ac:dyDescent="0.3">
      <c r="A448" s="60"/>
      <c r="D448" s="77"/>
      <c r="E448" s="61"/>
      <c r="F448" s="61"/>
      <c r="G448" s="62"/>
    </row>
    <row r="449" spans="1:7" x14ac:dyDescent="0.3">
      <c r="A449" s="60"/>
      <c r="D449" s="77"/>
      <c r="E449" s="61"/>
      <c r="F449" s="61"/>
      <c r="G449" s="62"/>
    </row>
    <row r="450" spans="1:7" x14ac:dyDescent="0.3">
      <c r="A450" s="60"/>
      <c r="D450" s="77"/>
      <c r="E450" s="61"/>
      <c r="F450" s="61"/>
      <c r="G450" s="62"/>
    </row>
    <row r="451" spans="1:7" x14ac:dyDescent="0.3">
      <c r="A451" s="60"/>
      <c r="D451" s="77"/>
      <c r="E451" s="61"/>
      <c r="F451" s="61"/>
      <c r="G451" s="62"/>
    </row>
    <row r="452" spans="1:7" x14ac:dyDescent="0.3">
      <c r="A452" s="60"/>
      <c r="D452" s="77"/>
      <c r="E452" s="61"/>
      <c r="F452" s="61"/>
      <c r="G452" s="62"/>
    </row>
    <row r="453" spans="1:7" x14ac:dyDescent="0.3">
      <c r="A453" s="60"/>
      <c r="D453" s="77"/>
      <c r="E453" s="61"/>
      <c r="F453" s="61"/>
      <c r="G453" s="62"/>
    </row>
    <row r="454" spans="1:7" x14ac:dyDescent="0.3">
      <c r="A454" s="60"/>
      <c r="D454" s="77"/>
      <c r="E454" s="61"/>
      <c r="F454" s="61"/>
      <c r="G454" s="62"/>
    </row>
    <row r="455" spans="1:7" x14ac:dyDescent="0.3">
      <c r="A455" s="60"/>
      <c r="D455" s="77"/>
      <c r="E455" s="61"/>
      <c r="F455" s="61"/>
      <c r="G455" s="62"/>
    </row>
    <row r="456" spans="1:7" x14ac:dyDescent="0.3">
      <c r="A456" s="60"/>
      <c r="D456" s="77"/>
      <c r="E456" s="61"/>
      <c r="F456" s="61"/>
      <c r="G456" s="62"/>
    </row>
    <row r="457" spans="1:7" x14ac:dyDescent="0.3">
      <c r="A457" s="60"/>
      <c r="D457" s="77"/>
      <c r="E457" s="61"/>
      <c r="F457" s="61"/>
      <c r="G457" s="62"/>
    </row>
    <row r="458" spans="1:7" x14ac:dyDescent="0.3">
      <c r="A458" s="60"/>
      <c r="D458" s="77"/>
      <c r="E458" s="61"/>
      <c r="F458" s="61"/>
      <c r="G458" s="62"/>
    </row>
    <row r="459" spans="1:7" x14ac:dyDescent="0.3">
      <c r="A459" s="60"/>
      <c r="D459" s="77"/>
      <c r="E459" s="61"/>
      <c r="F459" s="61"/>
      <c r="G459" s="62"/>
    </row>
    <row r="460" spans="1:7" x14ac:dyDescent="0.3">
      <c r="A460" s="60"/>
      <c r="D460" s="77"/>
      <c r="E460" s="61"/>
      <c r="F460" s="61"/>
      <c r="G460" s="62"/>
    </row>
    <row r="461" spans="1:7" x14ac:dyDescent="0.3">
      <c r="A461" s="60"/>
      <c r="D461" s="77"/>
      <c r="E461" s="61"/>
      <c r="F461" s="61"/>
      <c r="G461" s="62"/>
    </row>
    <row r="462" spans="1:7" x14ac:dyDescent="0.3">
      <c r="A462" s="60"/>
      <c r="D462" s="77"/>
      <c r="E462" s="61"/>
      <c r="F462" s="61"/>
      <c r="G462" s="62"/>
    </row>
    <row r="463" spans="1:7" x14ac:dyDescent="0.3">
      <c r="A463" s="60"/>
      <c r="D463" s="77"/>
      <c r="E463" s="61"/>
      <c r="F463" s="61"/>
      <c r="G463" s="62"/>
    </row>
    <row r="464" spans="1:7" x14ac:dyDescent="0.3">
      <c r="A464" s="60"/>
      <c r="D464" s="77"/>
      <c r="E464" s="61"/>
      <c r="F464" s="61"/>
      <c r="G464" s="62"/>
    </row>
    <row r="465" spans="1:7" x14ac:dyDescent="0.3">
      <c r="A465" s="60"/>
      <c r="D465" s="77"/>
      <c r="E465" s="61"/>
      <c r="F465" s="61"/>
      <c r="G465" s="62"/>
    </row>
    <row r="466" spans="1:7" x14ac:dyDescent="0.3">
      <c r="A466" s="60"/>
      <c r="D466" s="77"/>
      <c r="E466" s="61"/>
      <c r="F466" s="61"/>
      <c r="G466" s="62"/>
    </row>
    <row r="467" spans="1:7" x14ac:dyDescent="0.3">
      <c r="A467" s="60"/>
      <c r="D467" s="77"/>
      <c r="E467" s="61"/>
      <c r="F467" s="61"/>
      <c r="G467" s="62"/>
    </row>
    <row r="468" spans="1:7" x14ac:dyDescent="0.3">
      <c r="A468" s="60"/>
      <c r="D468" s="77"/>
      <c r="E468" s="61"/>
      <c r="F468" s="61"/>
      <c r="G468" s="62"/>
    </row>
    <row r="469" spans="1:7" x14ac:dyDescent="0.3">
      <c r="A469" s="60"/>
      <c r="D469" s="77"/>
      <c r="E469" s="61"/>
      <c r="F469" s="61"/>
      <c r="G469" s="62"/>
    </row>
    <row r="470" spans="1:7" x14ac:dyDescent="0.3">
      <c r="A470" s="60"/>
      <c r="D470" s="77"/>
      <c r="E470" s="61"/>
      <c r="F470" s="61"/>
      <c r="G470" s="62"/>
    </row>
    <row r="471" spans="1:7" x14ac:dyDescent="0.3">
      <c r="A471" s="60"/>
      <c r="D471" s="77"/>
      <c r="E471" s="61"/>
      <c r="F471" s="61"/>
      <c r="G471" s="62"/>
    </row>
    <row r="472" spans="1:7" x14ac:dyDescent="0.3">
      <c r="A472" s="60"/>
      <c r="D472" s="77"/>
      <c r="E472" s="61"/>
      <c r="F472" s="61"/>
      <c r="G472" s="62"/>
    </row>
    <row r="473" spans="1:7" x14ac:dyDescent="0.3">
      <c r="A473" s="60"/>
      <c r="D473" s="77"/>
      <c r="E473" s="61"/>
      <c r="F473" s="61"/>
      <c r="G473" s="62"/>
    </row>
    <row r="474" spans="1:7" x14ac:dyDescent="0.3">
      <c r="A474" s="60"/>
      <c r="D474" s="77"/>
      <c r="E474" s="61"/>
      <c r="F474" s="61"/>
      <c r="G474" s="62"/>
    </row>
    <row r="475" spans="1:7" x14ac:dyDescent="0.3">
      <c r="A475" s="60"/>
      <c r="D475" s="77"/>
      <c r="E475" s="61"/>
      <c r="F475" s="61"/>
      <c r="G475" s="62"/>
    </row>
    <row r="476" spans="1:7" x14ac:dyDescent="0.3">
      <c r="A476" s="60"/>
      <c r="D476" s="77"/>
      <c r="E476" s="61"/>
      <c r="F476" s="61"/>
      <c r="G476" s="62"/>
    </row>
    <row r="477" spans="1:7" x14ac:dyDescent="0.3">
      <c r="A477" s="60"/>
      <c r="D477" s="77"/>
      <c r="E477" s="61"/>
      <c r="F477" s="61"/>
      <c r="G477" s="62"/>
    </row>
    <row r="478" spans="1:7" x14ac:dyDescent="0.3">
      <c r="A478" s="60"/>
      <c r="D478" s="77"/>
      <c r="E478" s="61"/>
      <c r="F478" s="61"/>
      <c r="G478" s="62"/>
    </row>
    <row r="479" spans="1:7" x14ac:dyDescent="0.3">
      <c r="A479" s="60"/>
      <c r="D479" s="77"/>
      <c r="E479" s="61"/>
      <c r="F479" s="61"/>
      <c r="G479" s="62"/>
    </row>
    <row r="480" spans="1:7" x14ac:dyDescent="0.3">
      <c r="A480" s="60"/>
      <c r="D480" s="77"/>
      <c r="E480" s="61"/>
      <c r="F480" s="61"/>
      <c r="G480" s="62"/>
    </row>
    <row r="481" spans="1:7" x14ac:dyDescent="0.3">
      <c r="A481" s="60"/>
      <c r="D481" s="77"/>
      <c r="E481" s="61"/>
      <c r="F481" s="61"/>
      <c r="G481" s="62"/>
    </row>
    <row r="482" spans="1:7" x14ac:dyDescent="0.3">
      <c r="A482" s="60"/>
      <c r="D482" s="77"/>
      <c r="E482" s="61"/>
      <c r="F482" s="61"/>
      <c r="G482" s="62"/>
    </row>
    <row r="483" spans="1:7" x14ac:dyDescent="0.3">
      <c r="A483" s="60"/>
      <c r="D483" s="77"/>
      <c r="E483" s="61"/>
      <c r="F483" s="61"/>
      <c r="G483" s="62"/>
    </row>
    <row r="484" spans="1:7" x14ac:dyDescent="0.3">
      <c r="A484" s="60"/>
      <c r="D484" s="77"/>
      <c r="E484" s="61"/>
      <c r="F484" s="61"/>
      <c r="G484" s="62"/>
    </row>
    <row r="485" spans="1:7" x14ac:dyDescent="0.3">
      <c r="A485" s="60"/>
      <c r="D485" s="77"/>
      <c r="E485" s="61"/>
      <c r="F485" s="61"/>
      <c r="G485" s="62"/>
    </row>
    <row r="486" spans="1:7" x14ac:dyDescent="0.3">
      <c r="A486" s="60"/>
      <c r="D486" s="77"/>
      <c r="E486" s="61"/>
      <c r="F486" s="61"/>
      <c r="G486" s="62"/>
    </row>
    <row r="487" spans="1:7" x14ac:dyDescent="0.3">
      <c r="A487" s="60"/>
      <c r="D487" s="77"/>
      <c r="E487" s="61"/>
      <c r="F487" s="61"/>
      <c r="G487" s="62"/>
    </row>
    <row r="488" spans="1:7" x14ac:dyDescent="0.3">
      <c r="A488" s="60"/>
      <c r="D488" s="77"/>
      <c r="E488" s="61"/>
      <c r="F488" s="61"/>
      <c r="G488" s="62"/>
    </row>
    <row r="489" spans="1:7" x14ac:dyDescent="0.3">
      <c r="A489" s="60"/>
      <c r="D489" s="77"/>
      <c r="E489" s="61"/>
      <c r="F489" s="61"/>
      <c r="G489" s="62"/>
    </row>
    <row r="490" spans="1:7" x14ac:dyDescent="0.3">
      <c r="A490" s="60"/>
      <c r="D490" s="77"/>
      <c r="E490" s="61"/>
      <c r="F490" s="61"/>
      <c r="G490" s="62"/>
    </row>
    <row r="491" spans="1:7" x14ac:dyDescent="0.3">
      <c r="A491" s="60"/>
      <c r="D491" s="77"/>
      <c r="E491" s="61"/>
      <c r="F491" s="61"/>
      <c r="G491" s="62"/>
    </row>
    <row r="492" spans="1:7" x14ac:dyDescent="0.3">
      <c r="A492" s="60"/>
      <c r="D492" s="77"/>
      <c r="E492" s="61"/>
      <c r="F492" s="61"/>
      <c r="G492" s="62"/>
    </row>
    <row r="493" spans="1:7" x14ac:dyDescent="0.3">
      <c r="A493" s="60"/>
      <c r="D493" s="77"/>
      <c r="E493" s="61"/>
      <c r="F493" s="61"/>
      <c r="G493" s="62"/>
    </row>
    <row r="494" spans="1:7" x14ac:dyDescent="0.3">
      <c r="A494" s="60"/>
      <c r="D494" s="77"/>
      <c r="E494" s="61"/>
      <c r="F494" s="61"/>
      <c r="G494" s="62"/>
    </row>
    <row r="495" spans="1:7" x14ac:dyDescent="0.3">
      <c r="A495" s="60"/>
      <c r="D495" s="77"/>
      <c r="E495" s="61"/>
      <c r="F495" s="61"/>
      <c r="G495" s="62"/>
    </row>
    <row r="496" spans="1:7" x14ac:dyDescent="0.3">
      <c r="A496" s="60"/>
      <c r="D496" s="77"/>
      <c r="E496" s="61"/>
      <c r="F496" s="61"/>
      <c r="G496" s="62"/>
    </row>
    <row r="497" spans="1:7" x14ac:dyDescent="0.3">
      <c r="A497" s="60"/>
      <c r="D497" s="77"/>
      <c r="E497" s="61"/>
      <c r="F497" s="61"/>
      <c r="G497" s="62"/>
    </row>
    <row r="498" spans="1:7" x14ac:dyDescent="0.3">
      <c r="A498" s="60"/>
      <c r="D498" s="77"/>
      <c r="E498" s="61"/>
      <c r="F498" s="61"/>
      <c r="G498" s="62"/>
    </row>
    <row r="499" spans="1:7" x14ac:dyDescent="0.3">
      <c r="A499" s="60"/>
      <c r="D499" s="77"/>
      <c r="E499" s="61"/>
      <c r="F499" s="61"/>
      <c r="G499" s="62"/>
    </row>
    <row r="500" spans="1:7" x14ac:dyDescent="0.3">
      <c r="A500" s="60"/>
      <c r="D500" s="77"/>
      <c r="E500" s="61"/>
      <c r="F500" s="61"/>
      <c r="G500" s="62"/>
    </row>
    <row r="501" spans="1:7" x14ac:dyDescent="0.3">
      <c r="A501" s="60"/>
      <c r="D501" s="77"/>
      <c r="E501" s="61"/>
      <c r="F501" s="61"/>
      <c r="G501" s="62"/>
    </row>
    <row r="502" spans="1:7" x14ac:dyDescent="0.3">
      <c r="A502" s="60"/>
      <c r="D502" s="77"/>
      <c r="E502" s="61"/>
      <c r="F502" s="61"/>
      <c r="G502" s="62"/>
    </row>
    <row r="503" spans="1:7" x14ac:dyDescent="0.3">
      <c r="A503" s="60"/>
      <c r="D503" s="77"/>
      <c r="E503" s="61"/>
      <c r="F503" s="61"/>
      <c r="G503" s="62"/>
    </row>
    <row r="504" spans="1:7" x14ac:dyDescent="0.3">
      <c r="A504" s="60"/>
      <c r="D504" s="77"/>
      <c r="E504" s="61"/>
      <c r="F504" s="61"/>
      <c r="G504" s="62"/>
    </row>
    <row r="505" spans="1:7" x14ac:dyDescent="0.3">
      <c r="A505" s="60"/>
      <c r="D505" s="77"/>
      <c r="E505" s="61"/>
      <c r="F505" s="61"/>
      <c r="G505" s="62"/>
    </row>
    <row r="506" spans="1:7" x14ac:dyDescent="0.3">
      <c r="A506" s="60"/>
      <c r="D506" s="77"/>
      <c r="E506" s="61"/>
      <c r="F506" s="61"/>
      <c r="G506" s="62"/>
    </row>
    <row r="507" spans="1:7" x14ac:dyDescent="0.3">
      <c r="A507" s="60"/>
      <c r="D507" s="77"/>
      <c r="E507" s="61"/>
      <c r="F507" s="61"/>
      <c r="G507" s="62"/>
    </row>
    <row r="508" spans="1:7" x14ac:dyDescent="0.3">
      <c r="A508" s="60"/>
      <c r="D508" s="77"/>
      <c r="E508" s="61"/>
      <c r="F508" s="61"/>
      <c r="G508" s="62"/>
    </row>
    <row r="509" spans="1:7" x14ac:dyDescent="0.3">
      <c r="A509" s="60"/>
      <c r="D509" s="77"/>
      <c r="E509" s="61"/>
      <c r="F509" s="61"/>
      <c r="G509" s="62"/>
    </row>
    <row r="510" spans="1:7" x14ac:dyDescent="0.3">
      <c r="A510" s="60"/>
      <c r="D510" s="77"/>
      <c r="E510" s="61"/>
      <c r="F510" s="61"/>
      <c r="G510" s="62"/>
    </row>
    <row r="511" spans="1:7" x14ac:dyDescent="0.3">
      <c r="A511" s="60"/>
      <c r="D511" s="77"/>
      <c r="E511" s="61"/>
      <c r="F511" s="61"/>
      <c r="G511" s="62"/>
    </row>
    <row r="512" spans="1:7" x14ac:dyDescent="0.3">
      <c r="A512" s="60"/>
      <c r="D512" s="77"/>
      <c r="E512" s="61"/>
      <c r="F512" s="61"/>
      <c r="G512" s="62"/>
    </row>
    <row r="513" spans="1:7" x14ac:dyDescent="0.3">
      <c r="A513" s="60"/>
      <c r="D513" s="77"/>
      <c r="E513" s="61"/>
      <c r="F513" s="61"/>
      <c r="G513" s="62"/>
    </row>
    <row r="514" spans="1:7" x14ac:dyDescent="0.3">
      <c r="A514" s="60"/>
      <c r="D514" s="77"/>
      <c r="E514" s="61"/>
      <c r="F514" s="61"/>
      <c r="G514" s="62"/>
    </row>
    <row r="515" spans="1:7" x14ac:dyDescent="0.3">
      <c r="A515" s="60"/>
      <c r="D515" s="77"/>
      <c r="E515" s="61"/>
      <c r="F515" s="61"/>
      <c r="G515" s="62"/>
    </row>
    <row r="516" spans="1:7" x14ac:dyDescent="0.3">
      <c r="A516" s="60"/>
      <c r="D516" s="77"/>
      <c r="E516" s="61"/>
      <c r="F516" s="61"/>
      <c r="G516" s="62"/>
    </row>
    <row r="517" spans="1:7" x14ac:dyDescent="0.3">
      <c r="A517" s="60"/>
      <c r="D517" s="77"/>
      <c r="E517" s="61"/>
      <c r="F517" s="61"/>
      <c r="G517" s="62"/>
    </row>
    <row r="518" spans="1:7" x14ac:dyDescent="0.3">
      <c r="A518" s="60"/>
      <c r="D518" s="77"/>
      <c r="E518" s="61"/>
      <c r="F518" s="61"/>
      <c r="G518" s="62"/>
    </row>
    <row r="519" spans="1:7" x14ac:dyDescent="0.3">
      <c r="A519" s="60"/>
      <c r="D519" s="77"/>
      <c r="E519" s="61"/>
      <c r="F519" s="61"/>
      <c r="G519" s="62"/>
    </row>
    <row r="520" spans="1:7" x14ac:dyDescent="0.3">
      <c r="A520" s="60"/>
      <c r="D520" s="77"/>
      <c r="E520" s="61"/>
      <c r="F520" s="61"/>
      <c r="G520" s="62"/>
    </row>
    <row r="521" spans="1:7" x14ac:dyDescent="0.3">
      <c r="A521" s="60"/>
      <c r="D521" s="77"/>
      <c r="E521" s="61"/>
      <c r="F521" s="61"/>
      <c r="G521" s="62"/>
    </row>
    <row r="522" spans="1:7" x14ac:dyDescent="0.3">
      <c r="A522" s="60"/>
      <c r="D522" s="77"/>
      <c r="E522" s="61"/>
      <c r="F522" s="61"/>
      <c r="G522" s="62"/>
    </row>
    <row r="523" spans="1:7" x14ac:dyDescent="0.3">
      <c r="A523" s="60"/>
      <c r="D523" s="77"/>
      <c r="E523" s="61"/>
      <c r="F523" s="61"/>
      <c r="G523" s="62"/>
    </row>
    <row r="524" spans="1:7" x14ac:dyDescent="0.3">
      <c r="A524" s="60"/>
      <c r="D524" s="77"/>
      <c r="E524" s="61"/>
      <c r="F524" s="61"/>
      <c r="G524" s="62"/>
    </row>
    <row r="525" spans="1:7" x14ac:dyDescent="0.3">
      <c r="A525" s="60"/>
      <c r="D525" s="77"/>
      <c r="E525" s="61"/>
      <c r="F525" s="61"/>
      <c r="G525" s="62"/>
    </row>
    <row r="526" spans="1:7" x14ac:dyDescent="0.3">
      <c r="A526" s="60"/>
      <c r="D526" s="77"/>
      <c r="E526" s="61"/>
      <c r="F526" s="61"/>
      <c r="G526" s="62"/>
    </row>
    <row r="527" spans="1:7" x14ac:dyDescent="0.3">
      <c r="A527" s="60"/>
      <c r="D527" s="77"/>
      <c r="E527" s="61"/>
      <c r="F527" s="61"/>
      <c r="G527" s="62"/>
    </row>
    <row r="528" spans="1:7" x14ac:dyDescent="0.3">
      <c r="A528" s="60"/>
      <c r="D528" s="77"/>
      <c r="E528" s="61"/>
      <c r="F528" s="61"/>
      <c r="G528" s="62"/>
    </row>
    <row r="529" spans="1:7" x14ac:dyDescent="0.3">
      <c r="A529" s="60"/>
      <c r="D529" s="77"/>
      <c r="E529" s="61"/>
      <c r="F529" s="61"/>
      <c r="G529" s="62"/>
    </row>
    <row r="530" spans="1:7" x14ac:dyDescent="0.3">
      <c r="A530" s="60"/>
      <c r="D530" s="77"/>
      <c r="E530" s="61"/>
      <c r="F530" s="61"/>
      <c r="G530" s="62"/>
    </row>
    <row r="531" spans="1:7" x14ac:dyDescent="0.3">
      <c r="A531" s="60"/>
      <c r="D531" s="77"/>
      <c r="E531" s="61"/>
      <c r="F531" s="61"/>
      <c r="G531" s="62"/>
    </row>
    <row r="532" spans="1:7" x14ac:dyDescent="0.3">
      <c r="A532" s="60"/>
      <c r="D532" s="77"/>
      <c r="E532" s="61"/>
      <c r="F532" s="61"/>
      <c r="G532" s="62"/>
    </row>
    <row r="533" spans="1:7" x14ac:dyDescent="0.3">
      <c r="A533" s="60"/>
      <c r="D533" s="77"/>
      <c r="E533" s="61"/>
      <c r="F533" s="61"/>
      <c r="G533" s="62"/>
    </row>
    <row r="534" spans="1:7" x14ac:dyDescent="0.3">
      <c r="A534" s="60"/>
      <c r="D534" s="77"/>
      <c r="E534" s="61"/>
      <c r="F534" s="61"/>
      <c r="G534" s="62"/>
    </row>
    <row r="535" spans="1:7" x14ac:dyDescent="0.3">
      <c r="A535" s="60"/>
      <c r="D535" s="77"/>
      <c r="E535" s="61"/>
      <c r="F535" s="61"/>
      <c r="G535" s="62"/>
    </row>
    <row r="536" spans="1:7" x14ac:dyDescent="0.3">
      <c r="A536" s="60"/>
      <c r="D536" s="77"/>
      <c r="E536" s="61"/>
      <c r="F536" s="61"/>
      <c r="G536" s="62"/>
    </row>
    <row r="537" spans="1:7" x14ac:dyDescent="0.3">
      <c r="A537" s="60"/>
      <c r="D537" s="77"/>
      <c r="E537" s="61"/>
      <c r="F537" s="61"/>
      <c r="G537" s="62"/>
    </row>
    <row r="538" spans="1:7" x14ac:dyDescent="0.3">
      <c r="A538" s="60"/>
      <c r="D538" s="77"/>
      <c r="E538" s="61"/>
      <c r="F538" s="61"/>
      <c r="G538" s="62"/>
    </row>
    <row r="539" spans="1:7" x14ac:dyDescent="0.3">
      <c r="A539" s="60"/>
      <c r="D539" s="77"/>
      <c r="E539" s="61"/>
      <c r="F539" s="61"/>
      <c r="G539" s="62"/>
    </row>
    <row r="540" spans="1:7" x14ac:dyDescent="0.3">
      <c r="A540" s="60"/>
      <c r="D540" s="77"/>
      <c r="E540" s="61"/>
      <c r="F540" s="61"/>
      <c r="G540" s="62"/>
    </row>
    <row r="541" spans="1:7" x14ac:dyDescent="0.3">
      <c r="A541" s="60"/>
      <c r="D541" s="77"/>
      <c r="E541" s="61"/>
      <c r="F541" s="61"/>
      <c r="G541" s="62"/>
    </row>
    <row r="542" spans="1:7" x14ac:dyDescent="0.3">
      <c r="A542" s="60"/>
      <c r="D542" s="77"/>
      <c r="E542" s="61"/>
      <c r="F542" s="61"/>
      <c r="G542" s="62"/>
    </row>
    <row r="543" spans="1:7" x14ac:dyDescent="0.3">
      <c r="A543" s="60"/>
      <c r="D543" s="77"/>
      <c r="E543" s="61"/>
      <c r="F543" s="61"/>
      <c r="G543" s="62"/>
    </row>
    <row r="544" spans="1:7" x14ac:dyDescent="0.3">
      <c r="A544" s="60"/>
      <c r="D544" s="77"/>
      <c r="E544" s="61"/>
      <c r="F544" s="61"/>
      <c r="G544" s="62"/>
    </row>
    <row r="545" spans="1:7" x14ac:dyDescent="0.3">
      <c r="A545" s="60"/>
      <c r="D545" s="77"/>
      <c r="E545" s="61"/>
      <c r="F545" s="61"/>
      <c r="G545" s="62"/>
    </row>
    <row r="546" spans="1:7" x14ac:dyDescent="0.3">
      <c r="A546" s="60"/>
      <c r="D546" s="77"/>
      <c r="E546" s="61"/>
      <c r="F546" s="61"/>
      <c r="G546" s="62"/>
    </row>
    <row r="547" spans="1:7" x14ac:dyDescent="0.3">
      <c r="A547" s="60"/>
      <c r="D547" s="77"/>
      <c r="E547" s="61"/>
      <c r="F547" s="61"/>
      <c r="G547" s="62"/>
    </row>
    <row r="548" spans="1:7" x14ac:dyDescent="0.3">
      <c r="A548" s="60"/>
      <c r="D548" s="77"/>
      <c r="E548" s="61"/>
      <c r="F548" s="61"/>
      <c r="G548" s="62"/>
    </row>
    <row r="549" spans="1:7" x14ac:dyDescent="0.3">
      <c r="A549" s="60"/>
      <c r="D549" s="77"/>
      <c r="E549" s="61"/>
      <c r="F549" s="61"/>
      <c r="G549" s="62"/>
    </row>
    <row r="550" spans="1:7" x14ac:dyDescent="0.3">
      <c r="A550" s="60"/>
      <c r="D550" s="77"/>
      <c r="E550" s="61"/>
      <c r="F550" s="61"/>
      <c r="G550" s="62"/>
    </row>
    <row r="551" spans="1:7" x14ac:dyDescent="0.3">
      <c r="A551" s="60"/>
      <c r="D551" s="77"/>
      <c r="E551" s="61"/>
      <c r="F551" s="61"/>
      <c r="G551" s="62"/>
    </row>
    <row r="552" spans="1:7" x14ac:dyDescent="0.3">
      <c r="A552" s="60"/>
      <c r="D552" s="77"/>
      <c r="E552" s="61"/>
      <c r="F552" s="61"/>
      <c r="G552" s="62"/>
    </row>
    <row r="553" spans="1:7" x14ac:dyDescent="0.3">
      <c r="A553" s="60"/>
      <c r="D553" s="77"/>
      <c r="E553" s="61"/>
      <c r="F553" s="61"/>
      <c r="G553" s="62"/>
    </row>
    <row r="554" spans="1:7" x14ac:dyDescent="0.3">
      <c r="A554" s="60"/>
      <c r="D554" s="77"/>
      <c r="E554" s="61"/>
      <c r="F554" s="61"/>
      <c r="G554" s="62"/>
    </row>
    <row r="555" spans="1:7" x14ac:dyDescent="0.3">
      <c r="A555" s="60"/>
      <c r="D555" s="77"/>
      <c r="E555" s="61"/>
      <c r="F555" s="61"/>
      <c r="G555" s="62"/>
    </row>
    <row r="556" spans="1:7" x14ac:dyDescent="0.3">
      <c r="A556" s="60"/>
      <c r="D556" s="77"/>
      <c r="E556" s="61"/>
      <c r="F556" s="61"/>
      <c r="G556" s="62"/>
    </row>
    <row r="557" spans="1:7" x14ac:dyDescent="0.3">
      <c r="A557" s="60"/>
      <c r="D557" s="77"/>
      <c r="E557" s="61"/>
      <c r="F557" s="61"/>
      <c r="G557" s="62"/>
    </row>
    <row r="558" spans="1:7" x14ac:dyDescent="0.3">
      <c r="A558" s="60"/>
      <c r="D558" s="77"/>
      <c r="E558" s="61"/>
      <c r="F558" s="61"/>
      <c r="G558" s="62"/>
    </row>
    <row r="559" spans="1:7" x14ac:dyDescent="0.3">
      <c r="A559" s="60"/>
      <c r="D559" s="77"/>
      <c r="E559" s="61"/>
      <c r="F559" s="61"/>
      <c r="G559" s="62"/>
    </row>
    <row r="560" spans="1:7" x14ac:dyDescent="0.3">
      <c r="A560" s="60"/>
      <c r="D560" s="77"/>
      <c r="E560" s="61"/>
      <c r="F560" s="61"/>
      <c r="G560" s="62"/>
    </row>
    <row r="561" spans="1:7" x14ac:dyDescent="0.3">
      <c r="A561" s="60"/>
      <c r="D561" s="77"/>
      <c r="E561" s="61"/>
      <c r="F561" s="61"/>
      <c r="G561" s="62"/>
    </row>
    <row r="562" spans="1:7" x14ac:dyDescent="0.3">
      <c r="A562" s="60"/>
      <c r="D562" s="77"/>
      <c r="E562" s="61"/>
      <c r="F562" s="61"/>
      <c r="G562" s="62"/>
    </row>
    <row r="563" spans="1:7" x14ac:dyDescent="0.3">
      <c r="A563" s="60"/>
      <c r="D563" s="77"/>
      <c r="E563" s="61"/>
      <c r="F563" s="61"/>
      <c r="G563" s="62"/>
    </row>
    <row r="564" spans="1:7" x14ac:dyDescent="0.3">
      <c r="A564" s="60"/>
      <c r="D564" s="77"/>
      <c r="E564" s="61"/>
      <c r="F564" s="61"/>
      <c r="G564" s="62"/>
    </row>
    <row r="565" spans="1:7" x14ac:dyDescent="0.3">
      <c r="A565" s="60"/>
      <c r="D565" s="77"/>
      <c r="E565" s="61"/>
      <c r="F565" s="61"/>
      <c r="G565" s="62"/>
    </row>
    <row r="566" spans="1:7" x14ac:dyDescent="0.3">
      <c r="A566" s="60"/>
      <c r="D566" s="77"/>
      <c r="E566" s="61"/>
      <c r="F566" s="61"/>
      <c r="G566" s="62"/>
    </row>
    <row r="567" spans="1:7" x14ac:dyDescent="0.3">
      <c r="A567" s="60"/>
      <c r="D567" s="77"/>
      <c r="E567" s="61"/>
      <c r="F567" s="61"/>
      <c r="G567" s="62"/>
    </row>
    <row r="568" spans="1:7" x14ac:dyDescent="0.3">
      <c r="A568" s="60"/>
      <c r="D568" s="77"/>
      <c r="E568" s="61"/>
      <c r="F568" s="61"/>
      <c r="G568" s="62"/>
    </row>
    <row r="569" spans="1:7" x14ac:dyDescent="0.3">
      <c r="A569" s="60"/>
      <c r="D569" s="77"/>
      <c r="E569" s="61"/>
      <c r="F569" s="61"/>
      <c r="G569" s="62"/>
    </row>
    <row r="570" spans="1:7" x14ac:dyDescent="0.3">
      <c r="A570" s="60"/>
      <c r="D570" s="77"/>
      <c r="E570" s="61"/>
      <c r="F570" s="61"/>
      <c r="G570" s="62"/>
    </row>
    <row r="571" spans="1:7" x14ac:dyDescent="0.3">
      <c r="A571" s="60"/>
      <c r="D571" s="77"/>
      <c r="E571" s="61"/>
      <c r="F571" s="61"/>
      <c r="G571" s="62"/>
    </row>
    <row r="572" spans="1:7" x14ac:dyDescent="0.3">
      <c r="A572" s="60"/>
      <c r="D572" s="77"/>
      <c r="E572" s="61"/>
      <c r="F572" s="61"/>
      <c r="G572" s="62"/>
    </row>
    <row r="573" spans="1:7" x14ac:dyDescent="0.3">
      <c r="A573" s="60"/>
      <c r="D573" s="77"/>
      <c r="E573" s="61"/>
      <c r="F573" s="61"/>
      <c r="G573" s="62"/>
    </row>
    <row r="574" spans="1:7" x14ac:dyDescent="0.3">
      <c r="A574" s="60"/>
      <c r="D574" s="77"/>
      <c r="E574" s="61"/>
      <c r="F574" s="61"/>
      <c r="G574" s="62"/>
    </row>
    <row r="575" spans="1:7" x14ac:dyDescent="0.3">
      <c r="A575" s="60"/>
      <c r="D575" s="77"/>
      <c r="E575" s="61"/>
      <c r="F575" s="61"/>
      <c r="G575" s="62"/>
    </row>
    <row r="576" spans="1:7" x14ac:dyDescent="0.3">
      <c r="A576" s="60"/>
      <c r="D576" s="77"/>
      <c r="E576" s="61"/>
      <c r="F576" s="61"/>
      <c r="G576" s="62"/>
    </row>
    <row r="577" spans="1:7" x14ac:dyDescent="0.3">
      <c r="A577" s="60"/>
      <c r="D577" s="77"/>
      <c r="E577" s="61"/>
      <c r="F577" s="61"/>
      <c r="G577" s="62"/>
    </row>
    <row r="578" spans="1:7" x14ac:dyDescent="0.3">
      <c r="A578" s="60"/>
      <c r="D578" s="77"/>
      <c r="E578" s="61"/>
      <c r="F578" s="61"/>
      <c r="G578" s="62"/>
    </row>
    <row r="579" spans="1:7" x14ac:dyDescent="0.3">
      <c r="A579" s="60"/>
      <c r="D579" s="77"/>
      <c r="E579" s="61"/>
      <c r="F579" s="61"/>
      <c r="G579" s="62"/>
    </row>
    <row r="580" spans="1:7" x14ac:dyDescent="0.3">
      <c r="A580" s="60"/>
      <c r="D580" s="77"/>
      <c r="E580" s="61"/>
      <c r="F580" s="61"/>
      <c r="G580" s="62"/>
    </row>
    <row r="581" spans="1:7" x14ac:dyDescent="0.3">
      <c r="A581" s="60"/>
      <c r="D581" s="77"/>
      <c r="E581" s="61"/>
      <c r="F581" s="61"/>
      <c r="G581" s="62"/>
    </row>
    <row r="582" spans="1:7" x14ac:dyDescent="0.3">
      <c r="A582" s="60"/>
      <c r="D582" s="77"/>
      <c r="E582" s="61"/>
      <c r="F582" s="61"/>
      <c r="G582" s="62"/>
    </row>
    <row r="583" spans="1:7" x14ac:dyDescent="0.3">
      <c r="A583" s="60"/>
      <c r="D583" s="77"/>
      <c r="E583" s="61"/>
      <c r="F583" s="61"/>
      <c r="G583" s="62"/>
    </row>
    <row r="584" spans="1:7" x14ac:dyDescent="0.3">
      <c r="A584" s="60"/>
      <c r="D584" s="77"/>
      <c r="E584" s="61"/>
      <c r="F584" s="61"/>
      <c r="G584" s="62"/>
    </row>
    <row r="585" spans="1:7" x14ac:dyDescent="0.3">
      <c r="A585" s="60"/>
      <c r="D585" s="77"/>
      <c r="E585" s="61"/>
      <c r="F585" s="61"/>
      <c r="G585" s="62"/>
    </row>
    <row r="586" spans="1:7" x14ac:dyDescent="0.3">
      <c r="A586" s="60"/>
      <c r="D586" s="77"/>
      <c r="E586" s="61"/>
      <c r="F586" s="61"/>
      <c r="G586" s="62"/>
    </row>
    <row r="587" spans="1:7" x14ac:dyDescent="0.3">
      <c r="A587" s="60"/>
      <c r="D587" s="77"/>
      <c r="E587" s="61"/>
      <c r="F587" s="61"/>
      <c r="G587" s="62"/>
    </row>
    <row r="588" spans="1:7" x14ac:dyDescent="0.3">
      <c r="A588" s="60"/>
      <c r="D588" s="77"/>
      <c r="E588" s="61"/>
      <c r="F588" s="61"/>
      <c r="G588" s="62"/>
    </row>
    <row r="589" spans="1:7" x14ac:dyDescent="0.3">
      <c r="A589" s="60"/>
      <c r="D589" s="77"/>
      <c r="E589" s="61"/>
      <c r="F589" s="61"/>
      <c r="G589" s="62"/>
    </row>
    <row r="590" spans="1:7" x14ac:dyDescent="0.3">
      <c r="A590" s="60"/>
      <c r="D590" s="77"/>
      <c r="E590" s="61"/>
      <c r="F590" s="61"/>
      <c r="G590" s="62"/>
    </row>
    <row r="591" spans="1:7" x14ac:dyDescent="0.3">
      <c r="A591" s="60"/>
      <c r="D591" s="77"/>
      <c r="E591" s="61"/>
      <c r="F591" s="61"/>
      <c r="G591" s="62"/>
    </row>
    <row r="592" spans="1:7" x14ac:dyDescent="0.3">
      <c r="A592" s="60"/>
      <c r="D592" s="77"/>
      <c r="E592" s="61"/>
      <c r="F592" s="61"/>
      <c r="G592" s="62"/>
    </row>
    <row r="593" spans="1:7" x14ac:dyDescent="0.3">
      <c r="A593" s="60"/>
      <c r="D593" s="77"/>
      <c r="E593" s="61"/>
      <c r="F593" s="61"/>
      <c r="G593" s="62"/>
    </row>
    <row r="594" spans="1:7" x14ac:dyDescent="0.3">
      <c r="A594" s="60"/>
      <c r="D594" s="77"/>
      <c r="E594" s="61"/>
      <c r="F594" s="61"/>
      <c r="G594" s="62"/>
    </row>
    <row r="595" spans="1:7" x14ac:dyDescent="0.3">
      <c r="A595" s="60"/>
      <c r="D595" s="77"/>
      <c r="E595" s="61"/>
      <c r="F595" s="61"/>
      <c r="G595" s="62"/>
    </row>
    <row r="596" spans="1:7" x14ac:dyDescent="0.3">
      <c r="A596" s="60"/>
      <c r="D596" s="77"/>
      <c r="E596" s="61"/>
      <c r="F596" s="61"/>
      <c r="G596" s="62"/>
    </row>
    <row r="597" spans="1:7" x14ac:dyDescent="0.3">
      <c r="A597" s="60"/>
      <c r="D597" s="77"/>
      <c r="E597" s="61"/>
      <c r="F597" s="61"/>
      <c r="G597" s="62"/>
    </row>
    <row r="598" spans="1:7" x14ac:dyDescent="0.3">
      <c r="A598" s="60"/>
      <c r="D598" s="77"/>
      <c r="E598" s="61"/>
      <c r="F598" s="61"/>
      <c r="G598" s="62"/>
    </row>
    <row r="599" spans="1:7" x14ac:dyDescent="0.3">
      <c r="A599" s="60"/>
      <c r="D599" s="77"/>
      <c r="E599" s="61"/>
      <c r="F599" s="61"/>
      <c r="G599" s="62"/>
    </row>
    <row r="600" spans="1:7" x14ac:dyDescent="0.3">
      <c r="A600" s="60"/>
      <c r="D600" s="77"/>
      <c r="E600" s="61"/>
      <c r="F600" s="61"/>
      <c r="G600" s="62"/>
    </row>
    <row r="601" spans="1:7" x14ac:dyDescent="0.3">
      <c r="A601" s="60"/>
      <c r="D601" s="77"/>
      <c r="E601" s="61"/>
      <c r="F601" s="61"/>
      <c r="G601" s="62"/>
    </row>
    <row r="602" spans="1:7" x14ac:dyDescent="0.3">
      <c r="A602" s="60"/>
      <c r="D602" s="77"/>
      <c r="E602" s="61"/>
      <c r="F602" s="61"/>
      <c r="G602" s="62"/>
    </row>
    <row r="603" spans="1:7" x14ac:dyDescent="0.3">
      <c r="A603" s="60"/>
      <c r="D603" s="77"/>
      <c r="E603" s="61"/>
      <c r="F603" s="61"/>
      <c r="G603" s="62"/>
    </row>
    <row r="604" spans="1:7" x14ac:dyDescent="0.3">
      <c r="A604" s="60"/>
      <c r="D604" s="77"/>
      <c r="E604" s="61"/>
      <c r="F604" s="61"/>
      <c r="G604" s="62"/>
    </row>
    <row r="605" spans="1:7" x14ac:dyDescent="0.3">
      <c r="A605" s="60"/>
      <c r="D605" s="77"/>
      <c r="E605" s="61"/>
      <c r="F605" s="61"/>
      <c r="G605" s="62"/>
    </row>
    <row r="606" spans="1:7" x14ac:dyDescent="0.3">
      <c r="A606" s="60"/>
      <c r="D606" s="77"/>
      <c r="E606" s="61"/>
      <c r="F606" s="61"/>
      <c r="G606" s="62"/>
    </row>
    <row r="607" spans="1:7" x14ac:dyDescent="0.3">
      <c r="A607" s="60"/>
      <c r="D607" s="77"/>
      <c r="E607" s="61"/>
      <c r="F607" s="61"/>
      <c r="G607" s="62"/>
    </row>
    <row r="608" spans="1:7" x14ac:dyDescent="0.3">
      <c r="A608" s="60"/>
      <c r="D608" s="77"/>
      <c r="E608" s="61"/>
      <c r="F608" s="61"/>
      <c r="G608" s="62"/>
    </row>
    <row r="609" spans="1:7" x14ac:dyDescent="0.3">
      <c r="A609" s="60"/>
      <c r="D609" s="77"/>
      <c r="E609" s="61"/>
      <c r="F609" s="61"/>
      <c r="G609" s="62"/>
    </row>
    <row r="610" spans="1:7" x14ac:dyDescent="0.3">
      <c r="A610" s="60"/>
      <c r="D610" s="77"/>
      <c r="E610" s="61"/>
      <c r="F610" s="61"/>
      <c r="G610" s="62"/>
    </row>
    <row r="611" spans="1:7" x14ac:dyDescent="0.3">
      <c r="A611" s="60"/>
      <c r="D611" s="77"/>
      <c r="E611" s="61"/>
      <c r="F611" s="61"/>
      <c r="G611" s="62"/>
    </row>
    <row r="612" spans="1:7" x14ac:dyDescent="0.3">
      <c r="A612" s="60"/>
      <c r="D612" s="77"/>
      <c r="E612" s="61"/>
      <c r="F612" s="61"/>
      <c r="G612" s="62"/>
    </row>
    <row r="613" spans="1:7" x14ac:dyDescent="0.3">
      <c r="A613" s="60"/>
      <c r="D613" s="77"/>
      <c r="E613" s="61"/>
      <c r="F613" s="61"/>
      <c r="G613" s="62"/>
    </row>
    <row r="614" spans="1:7" x14ac:dyDescent="0.3">
      <c r="A614" s="60"/>
      <c r="D614" s="77"/>
      <c r="E614" s="61"/>
      <c r="F614" s="61"/>
      <c r="G614" s="62"/>
    </row>
    <row r="615" spans="1:7" x14ac:dyDescent="0.3">
      <c r="A615" s="60"/>
      <c r="D615" s="77"/>
      <c r="E615" s="61"/>
      <c r="F615" s="61"/>
      <c r="G615" s="62"/>
    </row>
    <row r="616" spans="1:7" x14ac:dyDescent="0.3">
      <c r="A616" s="60"/>
      <c r="D616" s="77"/>
      <c r="E616" s="61"/>
      <c r="F616" s="61"/>
      <c r="G616" s="62"/>
    </row>
    <row r="617" spans="1:7" x14ac:dyDescent="0.3">
      <c r="A617" s="60"/>
      <c r="D617" s="77"/>
      <c r="E617" s="61"/>
      <c r="F617" s="61"/>
      <c r="G617" s="62"/>
    </row>
    <row r="618" spans="1:7" x14ac:dyDescent="0.3">
      <c r="A618" s="60"/>
      <c r="D618" s="77"/>
      <c r="E618" s="61"/>
      <c r="F618" s="61"/>
      <c r="G618" s="62"/>
    </row>
    <row r="619" spans="1:7" x14ac:dyDescent="0.3">
      <c r="A619" s="60"/>
      <c r="D619" s="77"/>
      <c r="E619" s="61"/>
      <c r="F619" s="61"/>
      <c r="G619" s="62"/>
    </row>
    <row r="620" spans="1:7" x14ac:dyDescent="0.3">
      <c r="A620" s="60"/>
      <c r="D620" s="77"/>
      <c r="E620" s="61"/>
      <c r="F620" s="61"/>
      <c r="G620" s="62"/>
    </row>
    <row r="621" spans="1:7" x14ac:dyDescent="0.3">
      <c r="A621" s="60"/>
      <c r="D621" s="77"/>
      <c r="E621" s="61"/>
      <c r="F621" s="61"/>
      <c r="G621" s="62"/>
    </row>
    <row r="622" spans="1:7" x14ac:dyDescent="0.3">
      <c r="A622" s="60"/>
      <c r="D622" s="77"/>
      <c r="E622" s="61"/>
      <c r="F622" s="61"/>
      <c r="G622" s="62"/>
    </row>
    <row r="623" spans="1:7" x14ac:dyDescent="0.3">
      <c r="A623" s="60"/>
      <c r="D623" s="77"/>
      <c r="E623" s="61"/>
      <c r="F623" s="61"/>
      <c r="G623" s="62"/>
    </row>
    <row r="624" spans="1:7" x14ac:dyDescent="0.3">
      <c r="A624" s="60"/>
      <c r="D624" s="77"/>
      <c r="E624" s="61"/>
      <c r="F624" s="61"/>
      <c r="G624" s="62"/>
    </row>
    <row r="625" spans="1:7" x14ac:dyDescent="0.3">
      <c r="A625" s="60"/>
      <c r="D625" s="77"/>
      <c r="E625" s="61"/>
      <c r="F625" s="61"/>
      <c r="G625" s="62"/>
    </row>
    <row r="626" spans="1:7" x14ac:dyDescent="0.3">
      <c r="A626" s="60"/>
      <c r="D626" s="77"/>
      <c r="E626" s="61"/>
      <c r="F626" s="61"/>
      <c r="G626" s="62"/>
    </row>
    <row r="627" spans="1:7" x14ac:dyDescent="0.3">
      <c r="A627" s="60"/>
      <c r="D627" s="77"/>
      <c r="E627" s="61"/>
      <c r="F627" s="61"/>
      <c r="G627" s="62"/>
    </row>
    <row r="628" spans="1:7" x14ac:dyDescent="0.3">
      <c r="A628" s="60"/>
      <c r="D628" s="77"/>
      <c r="E628" s="61"/>
      <c r="F628" s="61"/>
      <c r="G628" s="62"/>
    </row>
    <row r="629" spans="1:7" x14ac:dyDescent="0.3">
      <c r="A629" s="60"/>
      <c r="D629" s="77"/>
      <c r="E629" s="61"/>
      <c r="F629" s="61"/>
      <c r="G629" s="62"/>
    </row>
    <row r="630" spans="1:7" x14ac:dyDescent="0.3">
      <c r="A630" s="60"/>
      <c r="D630" s="77"/>
      <c r="E630" s="61"/>
      <c r="F630" s="61"/>
      <c r="G630" s="62"/>
    </row>
    <row r="631" spans="1:7" x14ac:dyDescent="0.3">
      <c r="A631" s="60"/>
      <c r="D631" s="77"/>
      <c r="E631" s="61"/>
      <c r="F631" s="61"/>
      <c r="G631" s="62"/>
    </row>
    <row r="632" spans="1:7" x14ac:dyDescent="0.3">
      <c r="A632" s="60"/>
      <c r="D632" s="77"/>
      <c r="E632" s="61"/>
      <c r="F632" s="61"/>
      <c r="G632" s="62"/>
    </row>
    <row r="633" spans="1:7" x14ac:dyDescent="0.3">
      <c r="A633" s="60"/>
      <c r="D633" s="77"/>
      <c r="E633" s="61"/>
      <c r="F633" s="61"/>
      <c r="G633" s="62"/>
    </row>
    <row r="634" spans="1:7" x14ac:dyDescent="0.3">
      <c r="A634" s="60"/>
      <c r="D634" s="77"/>
      <c r="E634" s="61"/>
      <c r="F634" s="61"/>
      <c r="G634" s="62"/>
    </row>
    <row r="635" spans="1:7" x14ac:dyDescent="0.3">
      <c r="A635" s="60"/>
      <c r="D635" s="77"/>
      <c r="E635" s="61"/>
      <c r="F635" s="61"/>
      <c r="G635" s="62"/>
    </row>
    <row r="636" spans="1:7" x14ac:dyDescent="0.3">
      <c r="A636" s="60"/>
      <c r="D636" s="77"/>
      <c r="E636" s="61"/>
      <c r="F636" s="61"/>
      <c r="G636" s="62"/>
    </row>
    <row r="637" spans="1:7" x14ac:dyDescent="0.3">
      <c r="A637" s="60"/>
      <c r="D637" s="77"/>
      <c r="E637" s="61"/>
      <c r="F637" s="61"/>
      <c r="G637" s="62"/>
    </row>
    <row r="638" spans="1:7" x14ac:dyDescent="0.3">
      <c r="A638" s="60"/>
      <c r="D638" s="77"/>
      <c r="E638" s="61"/>
      <c r="F638" s="61"/>
      <c r="G638" s="62"/>
    </row>
    <row r="639" spans="1:7" x14ac:dyDescent="0.3">
      <c r="A639" s="60"/>
      <c r="D639" s="77"/>
      <c r="E639" s="61"/>
      <c r="F639" s="61"/>
      <c r="G639" s="62"/>
    </row>
    <row r="640" spans="1:7" x14ac:dyDescent="0.3">
      <c r="A640" s="60"/>
      <c r="D640" s="77"/>
      <c r="E640" s="61"/>
      <c r="F640" s="61"/>
      <c r="G640" s="62"/>
    </row>
    <row r="641" spans="1:7" x14ac:dyDescent="0.3">
      <c r="A641" s="60"/>
      <c r="D641" s="77"/>
      <c r="E641" s="61"/>
      <c r="F641" s="61"/>
      <c r="G641" s="62"/>
    </row>
    <row r="642" spans="1:7" x14ac:dyDescent="0.3">
      <c r="A642" s="60"/>
      <c r="D642" s="77"/>
      <c r="E642" s="61"/>
      <c r="F642" s="61"/>
      <c r="G642" s="62"/>
    </row>
    <row r="643" spans="1:7" x14ac:dyDescent="0.3">
      <c r="A643" s="60"/>
      <c r="D643" s="77"/>
      <c r="E643" s="61"/>
      <c r="F643" s="61"/>
      <c r="G643" s="62"/>
    </row>
    <row r="644" spans="1:7" x14ac:dyDescent="0.3">
      <c r="A644" s="60"/>
      <c r="D644" s="77"/>
      <c r="E644" s="61"/>
      <c r="F644" s="61"/>
      <c r="G644" s="62"/>
    </row>
    <row r="645" spans="1:7" x14ac:dyDescent="0.3">
      <c r="A645" s="60"/>
      <c r="D645" s="77"/>
      <c r="E645" s="61"/>
      <c r="F645" s="61"/>
      <c r="G645" s="62"/>
    </row>
    <row r="646" spans="1:7" x14ac:dyDescent="0.3">
      <c r="A646" s="60"/>
      <c r="D646" s="77"/>
      <c r="E646" s="61"/>
      <c r="F646" s="61"/>
      <c r="G646" s="62"/>
    </row>
    <row r="647" spans="1:7" x14ac:dyDescent="0.3">
      <c r="A647" s="60"/>
      <c r="D647" s="77"/>
      <c r="E647" s="61"/>
      <c r="F647" s="61"/>
      <c r="G647" s="62"/>
    </row>
    <row r="648" spans="1:7" x14ac:dyDescent="0.3">
      <c r="A648" s="60"/>
      <c r="D648" s="77"/>
      <c r="E648" s="61"/>
      <c r="F648" s="61"/>
      <c r="G648" s="62"/>
    </row>
    <row r="649" spans="1:7" x14ac:dyDescent="0.3">
      <c r="A649" s="60"/>
      <c r="D649" s="77"/>
      <c r="E649" s="61"/>
      <c r="F649" s="61"/>
      <c r="G649" s="62"/>
    </row>
    <row r="650" spans="1:7" x14ac:dyDescent="0.3">
      <c r="A650" s="60"/>
      <c r="D650" s="77"/>
      <c r="E650" s="61"/>
      <c r="F650" s="61"/>
      <c r="G650" s="62"/>
    </row>
    <row r="651" spans="1:7" x14ac:dyDescent="0.3">
      <c r="A651" s="60"/>
      <c r="D651" s="77"/>
      <c r="E651" s="61"/>
      <c r="F651" s="61"/>
      <c r="G651" s="62"/>
    </row>
    <row r="652" spans="1:7" x14ac:dyDescent="0.3">
      <c r="A652" s="60"/>
      <c r="D652" s="77"/>
      <c r="E652" s="61"/>
      <c r="F652" s="61"/>
      <c r="G652" s="62"/>
    </row>
    <row r="653" spans="1:7" x14ac:dyDescent="0.3">
      <c r="A653" s="60"/>
      <c r="D653" s="77"/>
      <c r="E653" s="61"/>
      <c r="F653" s="61"/>
      <c r="G653" s="62"/>
    </row>
    <row r="654" spans="1:7" x14ac:dyDescent="0.3">
      <c r="A654" s="60"/>
      <c r="D654" s="77"/>
      <c r="E654" s="61"/>
      <c r="F654" s="61"/>
      <c r="G654" s="62"/>
    </row>
    <row r="655" spans="1:7" x14ac:dyDescent="0.3">
      <c r="A655" s="60"/>
      <c r="D655" s="77"/>
      <c r="E655" s="61"/>
      <c r="F655" s="61"/>
      <c r="G655" s="62"/>
    </row>
    <row r="656" spans="1:7" x14ac:dyDescent="0.3">
      <c r="A656" s="60"/>
      <c r="D656" s="77"/>
      <c r="E656" s="61"/>
      <c r="F656" s="61"/>
      <c r="G656" s="62"/>
    </row>
    <row r="657" spans="1:7" x14ac:dyDescent="0.3">
      <c r="A657" s="60"/>
      <c r="D657" s="77"/>
      <c r="E657" s="61"/>
      <c r="F657" s="61"/>
      <c r="G657" s="62"/>
    </row>
    <row r="658" spans="1:7" x14ac:dyDescent="0.3">
      <c r="A658" s="60"/>
      <c r="D658" s="77"/>
      <c r="E658" s="61"/>
      <c r="F658" s="61"/>
      <c r="G658" s="62"/>
    </row>
    <row r="659" spans="1:7" x14ac:dyDescent="0.3">
      <c r="A659" s="60"/>
      <c r="D659" s="77"/>
      <c r="E659" s="61"/>
      <c r="F659" s="61"/>
      <c r="G659" s="62"/>
    </row>
    <row r="660" spans="1:7" x14ac:dyDescent="0.3">
      <c r="A660" s="60"/>
      <c r="D660" s="77"/>
      <c r="E660" s="61"/>
      <c r="F660" s="61"/>
      <c r="G660" s="62"/>
    </row>
    <row r="661" spans="1:7" x14ac:dyDescent="0.3">
      <c r="A661" s="60"/>
      <c r="D661" s="77"/>
      <c r="E661" s="61"/>
      <c r="F661" s="61"/>
      <c r="G661" s="62"/>
    </row>
    <row r="662" spans="1:7" x14ac:dyDescent="0.3">
      <c r="A662" s="60"/>
      <c r="D662" s="77"/>
      <c r="E662" s="61"/>
      <c r="F662" s="61"/>
      <c r="G662" s="62"/>
    </row>
    <row r="663" spans="1:7" x14ac:dyDescent="0.3">
      <c r="A663" s="60"/>
      <c r="D663" s="77"/>
      <c r="E663" s="61"/>
      <c r="F663" s="61"/>
      <c r="G663" s="62"/>
    </row>
    <row r="664" spans="1:7" x14ac:dyDescent="0.3">
      <c r="A664" s="60"/>
      <c r="D664" s="77"/>
      <c r="E664" s="61"/>
      <c r="F664" s="61"/>
      <c r="G664" s="62"/>
    </row>
    <row r="665" spans="1:7" x14ac:dyDescent="0.3">
      <c r="A665" s="60"/>
      <c r="D665" s="77"/>
      <c r="E665" s="61"/>
      <c r="F665" s="61"/>
      <c r="G665" s="62"/>
    </row>
    <row r="666" spans="1:7" x14ac:dyDescent="0.3">
      <c r="A666" s="60"/>
      <c r="D666" s="77"/>
      <c r="E666" s="61"/>
      <c r="F666" s="61"/>
      <c r="G666" s="62"/>
    </row>
    <row r="667" spans="1:7" x14ac:dyDescent="0.3">
      <c r="A667" s="60"/>
      <c r="D667" s="77"/>
      <c r="E667" s="61"/>
      <c r="F667" s="61"/>
      <c r="G667" s="62"/>
    </row>
    <row r="668" spans="1:7" x14ac:dyDescent="0.3">
      <c r="A668" s="60"/>
      <c r="D668" s="77"/>
      <c r="E668" s="61"/>
      <c r="F668" s="61"/>
      <c r="G668" s="62"/>
    </row>
    <row r="669" spans="1:7" x14ac:dyDescent="0.3">
      <c r="A669" s="60"/>
      <c r="D669" s="77"/>
      <c r="E669" s="61"/>
      <c r="F669" s="61"/>
      <c r="G669" s="62"/>
    </row>
    <row r="670" spans="1:7" x14ac:dyDescent="0.3">
      <c r="A670" s="60"/>
      <c r="D670" s="77"/>
      <c r="E670" s="61"/>
      <c r="F670" s="61"/>
      <c r="G670" s="62"/>
    </row>
    <row r="671" spans="1:7" x14ac:dyDescent="0.3">
      <c r="A671" s="60"/>
      <c r="D671" s="77"/>
      <c r="E671" s="61"/>
      <c r="F671" s="61"/>
      <c r="G671" s="62"/>
    </row>
    <row r="672" spans="1:7" x14ac:dyDescent="0.3">
      <c r="A672" s="60"/>
      <c r="D672" s="77"/>
      <c r="E672" s="61"/>
      <c r="F672" s="61"/>
      <c r="G672" s="62"/>
    </row>
    <row r="673" spans="1:7" x14ac:dyDescent="0.3">
      <c r="A673" s="60"/>
      <c r="D673" s="77"/>
      <c r="E673" s="61"/>
      <c r="F673" s="61"/>
      <c r="G673" s="62"/>
    </row>
    <row r="674" spans="1:7" x14ac:dyDescent="0.3">
      <c r="A674" s="60"/>
      <c r="D674" s="77"/>
      <c r="E674" s="61"/>
      <c r="F674" s="61"/>
      <c r="G674" s="62"/>
    </row>
    <row r="675" spans="1:7" x14ac:dyDescent="0.3">
      <c r="A675" s="60"/>
      <c r="D675" s="77"/>
      <c r="E675" s="61"/>
      <c r="F675" s="61"/>
      <c r="G675" s="62"/>
    </row>
    <row r="676" spans="1:7" x14ac:dyDescent="0.3">
      <c r="A676" s="60"/>
      <c r="D676" s="77"/>
      <c r="E676" s="61"/>
      <c r="F676" s="61"/>
      <c r="G676" s="62"/>
    </row>
    <row r="677" spans="1:7" x14ac:dyDescent="0.3">
      <c r="A677" s="60"/>
      <c r="D677" s="77"/>
      <c r="E677" s="61"/>
      <c r="F677" s="61"/>
      <c r="G677" s="62"/>
    </row>
    <row r="678" spans="1:7" x14ac:dyDescent="0.3">
      <c r="A678" s="60"/>
      <c r="D678" s="77"/>
      <c r="E678" s="61"/>
      <c r="F678" s="61"/>
      <c r="G678" s="62"/>
    </row>
    <row r="679" spans="1:7" x14ac:dyDescent="0.3">
      <c r="A679" s="60"/>
      <c r="D679" s="77"/>
      <c r="E679" s="61"/>
      <c r="F679" s="61"/>
      <c r="G679" s="62"/>
    </row>
    <row r="680" spans="1:7" x14ac:dyDescent="0.3">
      <c r="A680" s="60"/>
      <c r="D680" s="77"/>
      <c r="E680" s="61"/>
      <c r="F680" s="61"/>
      <c r="G680" s="62"/>
    </row>
    <row r="681" spans="1:7" x14ac:dyDescent="0.3">
      <c r="A681" s="60"/>
      <c r="D681" s="77"/>
      <c r="E681" s="61"/>
      <c r="F681" s="61"/>
      <c r="G681" s="62"/>
    </row>
    <row r="682" spans="1:7" x14ac:dyDescent="0.3">
      <c r="A682" s="60"/>
      <c r="D682" s="77"/>
      <c r="E682" s="61"/>
      <c r="F682" s="61"/>
      <c r="G682" s="62"/>
    </row>
    <row r="683" spans="1:7" x14ac:dyDescent="0.3">
      <c r="A683" s="60"/>
      <c r="D683" s="77"/>
      <c r="E683" s="61"/>
      <c r="F683" s="61"/>
      <c r="G683" s="62"/>
    </row>
    <row r="684" spans="1:7" x14ac:dyDescent="0.3">
      <c r="A684" s="60"/>
      <c r="D684" s="77"/>
      <c r="E684" s="61"/>
      <c r="F684" s="61"/>
      <c r="G684" s="62"/>
    </row>
    <row r="685" spans="1:7" x14ac:dyDescent="0.3">
      <c r="A685" s="60"/>
      <c r="D685" s="77"/>
      <c r="E685" s="61"/>
      <c r="F685" s="61"/>
      <c r="G685" s="62"/>
    </row>
    <row r="686" spans="1:7" x14ac:dyDescent="0.3">
      <c r="A686" s="60"/>
      <c r="D686" s="77"/>
      <c r="E686" s="61"/>
      <c r="F686" s="61"/>
      <c r="G686" s="62"/>
    </row>
    <row r="687" spans="1:7" x14ac:dyDescent="0.3">
      <c r="A687" s="60"/>
      <c r="D687" s="77"/>
      <c r="E687" s="61"/>
      <c r="F687" s="61"/>
      <c r="G687" s="62"/>
    </row>
    <row r="688" spans="1:7" x14ac:dyDescent="0.3">
      <c r="A688" s="60"/>
      <c r="D688" s="77"/>
      <c r="E688" s="61"/>
      <c r="F688" s="61"/>
      <c r="G688" s="62"/>
    </row>
    <row r="689" spans="1:7" x14ac:dyDescent="0.3">
      <c r="A689" s="60"/>
      <c r="D689" s="77"/>
      <c r="E689" s="61"/>
      <c r="F689" s="61"/>
      <c r="G689" s="62"/>
    </row>
    <row r="690" spans="1:7" x14ac:dyDescent="0.3">
      <c r="A690" s="60"/>
      <c r="D690" s="77"/>
      <c r="E690" s="61"/>
      <c r="F690" s="61"/>
      <c r="G690" s="62"/>
    </row>
    <row r="691" spans="1:7" x14ac:dyDescent="0.3">
      <c r="A691" s="60"/>
      <c r="D691" s="77"/>
      <c r="E691" s="61"/>
      <c r="F691" s="61"/>
      <c r="G691" s="62"/>
    </row>
    <row r="692" spans="1:7" x14ac:dyDescent="0.3">
      <c r="A692" s="60"/>
      <c r="D692" s="77"/>
      <c r="E692" s="61"/>
      <c r="F692" s="61"/>
      <c r="G692" s="62"/>
    </row>
    <row r="693" spans="1:7" x14ac:dyDescent="0.3">
      <c r="A693" s="60"/>
      <c r="D693" s="77"/>
      <c r="E693" s="61"/>
      <c r="F693" s="61"/>
      <c r="G693" s="62"/>
    </row>
    <row r="694" spans="1:7" x14ac:dyDescent="0.3">
      <c r="A694" s="60"/>
      <c r="D694" s="77"/>
      <c r="E694" s="61"/>
      <c r="F694" s="61"/>
      <c r="G694" s="62"/>
    </row>
    <row r="695" spans="1:7" x14ac:dyDescent="0.3">
      <c r="A695" s="60"/>
      <c r="D695" s="77"/>
      <c r="E695" s="61"/>
      <c r="F695" s="61"/>
      <c r="G695" s="62"/>
    </row>
    <row r="696" spans="1:7" x14ac:dyDescent="0.3">
      <c r="A696" s="60"/>
      <c r="D696" s="77"/>
      <c r="E696" s="61"/>
      <c r="F696" s="61"/>
      <c r="G696" s="62"/>
    </row>
    <row r="697" spans="1:7" x14ac:dyDescent="0.3">
      <c r="A697" s="60"/>
      <c r="D697" s="77"/>
      <c r="E697" s="61"/>
      <c r="F697" s="61"/>
      <c r="G697" s="62"/>
    </row>
    <row r="698" spans="1:7" x14ac:dyDescent="0.3">
      <c r="A698" s="60"/>
      <c r="D698" s="77"/>
      <c r="E698" s="61"/>
      <c r="F698" s="61"/>
      <c r="G698" s="62"/>
    </row>
    <row r="699" spans="1:7" x14ac:dyDescent="0.3">
      <c r="A699" s="60"/>
      <c r="D699" s="77"/>
      <c r="E699" s="61"/>
      <c r="F699" s="61"/>
      <c r="G699" s="62"/>
    </row>
    <row r="700" spans="1:7" x14ac:dyDescent="0.3">
      <c r="A700" s="60"/>
      <c r="D700" s="77"/>
      <c r="E700" s="61"/>
      <c r="F700" s="61"/>
      <c r="G700" s="62"/>
    </row>
    <row r="701" spans="1:7" x14ac:dyDescent="0.3">
      <c r="A701" s="60"/>
      <c r="D701" s="77"/>
      <c r="E701" s="61"/>
      <c r="F701" s="61"/>
      <c r="G701" s="62"/>
    </row>
    <row r="702" spans="1:7" x14ac:dyDescent="0.3">
      <c r="A702" s="60"/>
      <c r="D702" s="77"/>
      <c r="E702" s="61"/>
      <c r="F702" s="61"/>
      <c r="G702" s="62"/>
    </row>
    <row r="703" spans="1:7" x14ac:dyDescent="0.3">
      <c r="A703" s="60"/>
      <c r="D703" s="77"/>
      <c r="E703" s="61"/>
      <c r="F703" s="61"/>
      <c r="G703" s="62"/>
    </row>
    <row r="704" spans="1:7" x14ac:dyDescent="0.3">
      <c r="A704" s="60"/>
      <c r="D704" s="77"/>
      <c r="E704" s="61"/>
      <c r="F704" s="61"/>
      <c r="G704" s="62"/>
    </row>
    <row r="705" spans="1:7" x14ac:dyDescent="0.3">
      <c r="A705" s="60"/>
      <c r="D705" s="77"/>
      <c r="E705" s="61"/>
      <c r="F705" s="61"/>
      <c r="G705" s="62"/>
    </row>
    <row r="706" spans="1:7" x14ac:dyDescent="0.3">
      <c r="A706" s="60"/>
      <c r="D706" s="77"/>
      <c r="E706" s="61"/>
      <c r="F706" s="61"/>
      <c r="G706" s="62"/>
    </row>
    <row r="707" spans="1:7" x14ac:dyDescent="0.3">
      <c r="A707" s="60"/>
      <c r="D707" s="77"/>
      <c r="E707" s="61"/>
      <c r="F707" s="61"/>
      <c r="G707" s="62"/>
    </row>
    <row r="708" spans="1:7" x14ac:dyDescent="0.3">
      <c r="A708" s="60"/>
      <c r="D708" s="77"/>
      <c r="E708" s="61"/>
      <c r="F708" s="61"/>
      <c r="G708" s="62"/>
    </row>
    <row r="709" spans="1:7" x14ac:dyDescent="0.3">
      <c r="A709" s="60"/>
      <c r="D709" s="77"/>
      <c r="E709" s="61"/>
      <c r="F709" s="61"/>
      <c r="G709" s="62"/>
    </row>
    <row r="710" spans="1:7" x14ac:dyDescent="0.3">
      <c r="A710" s="60"/>
      <c r="D710" s="77"/>
      <c r="E710" s="61"/>
      <c r="F710" s="61"/>
      <c r="G710" s="62"/>
    </row>
    <row r="711" spans="1:7" x14ac:dyDescent="0.3">
      <c r="A711" s="60"/>
      <c r="D711" s="77"/>
      <c r="E711" s="61"/>
      <c r="F711" s="61"/>
      <c r="G711" s="62"/>
    </row>
    <row r="712" spans="1:7" x14ac:dyDescent="0.3">
      <c r="A712" s="60"/>
      <c r="D712" s="77"/>
      <c r="E712" s="61"/>
      <c r="F712" s="61"/>
      <c r="G712" s="62"/>
    </row>
    <row r="713" spans="1:7" x14ac:dyDescent="0.3">
      <c r="A713" s="60"/>
      <c r="D713" s="77"/>
      <c r="E713" s="61"/>
      <c r="F713" s="61"/>
      <c r="G713" s="62"/>
    </row>
    <row r="714" spans="1:7" x14ac:dyDescent="0.3">
      <c r="A714" s="60"/>
      <c r="D714" s="77"/>
      <c r="E714" s="61"/>
      <c r="F714" s="61"/>
      <c r="G714" s="62"/>
    </row>
    <row r="715" spans="1:7" x14ac:dyDescent="0.3">
      <c r="A715" s="60"/>
      <c r="D715" s="77"/>
      <c r="E715" s="61"/>
      <c r="F715" s="61"/>
      <c r="G715" s="62"/>
    </row>
    <row r="716" spans="1:7" x14ac:dyDescent="0.3">
      <c r="A716" s="60"/>
      <c r="D716" s="77"/>
      <c r="E716" s="61"/>
      <c r="F716" s="61"/>
      <c r="G716" s="62"/>
    </row>
    <row r="717" spans="1:7" x14ac:dyDescent="0.3">
      <c r="A717" s="60"/>
      <c r="D717" s="77"/>
      <c r="E717" s="61"/>
      <c r="F717" s="61"/>
      <c r="G717" s="62"/>
    </row>
    <row r="718" spans="1:7" x14ac:dyDescent="0.3">
      <c r="A718" s="60"/>
      <c r="D718" s="77"/>
      <c r="E718" s="61"/>
      <c r="F718" s="61"/>
      <c r="G718" s="62"/>
    </row>
    <row r="719" spans="1:7" x14ac:dyDescent="0.3">
      <c r="A719" s="60"/>
      <c r="D719" s="77"/>
      <c r="E719" s="61"/>
      <c r="F719" s="61"/>
      <c r="G719" s="62"/>
    </row>
    <row r="720" spans="1:7" x14ac:dyDescent="0.3">
      <c r="A720" s="60"/>
      <c r="D720" s="77"/>
      <c r="E720" s="61"/>
      <c r="F720" s="61"/>
      <c r="G720" s="62"/>
    </row>
    <row r="721" spans="1:7" x14ac:dyDescent="0.3">
      <c r="A721" s="60"/>
      <c r="D721" s="77"/>
      <c r="E721" s="61"/>
      <c r="F721" s="61"/>
      <c r="G721" s="62"/>
    </row>
    <row r="722" spans="1:7" x14ac:dyDescent="0.3">
      <c r="A722" s="60"/>
      <c r="D722" s="77"/>
      <c r="E722" s="61"/>
      <c r="F722" s="61"/>
      <c r="G722" s="62"/>
    </row>
    <row r="723" spans="1:7" x14ac:dyDescent="0.3">
      <c r="A723" s="60"/>
      <c r="D723" s="77"/>
      <c r="E723" s="61"/>
      <c r="F723" s="61"/>
      <c r="G723" s="62"/>
    </row>
    <row r="724" spans="1:7" x14ac:dyDescent="0.3">
      <c r="A724" s="60"/>
      <c r="D724" s="77"/>
      <c r="E724" s="61"/>
      <c r="F724" s="61"/>
      <c r="G724" s="62"/>
    </row>
    <row r="725" spans="1:7" x14ac:dyDescent="0.3">
      <c r="A725" s="60"/>
      <c r="D725" s="77"/>
      <c r="E725" s="61"/>
      <c r="F725" s="61"/>
      <c r="G725" s="62"/>
    </row>
    <row r="726" spans="1:7" x14ac:dyDescent="0.3">
      <c r="A726" s="60"/>
      <c r="D726" s="77"/>
      <c r="E726" s="61"/>
      <c r="F726" s="61"/>
      <c r="G726" s="62"/>
    </row>
    <row r="727" spans="1:7" x14ac:dyDescent="0.3">
      <c r="A727" s="60"/>
      <c r="D727" s="77"/>
      <c r="E727" s="61"/>
      <c r="F727" s="61"/>
      <c r="G727" s="62"/>
    </row>
    <row r="728" spans="1:7" x14ac:dyDescent="0.3">
      <c r="A728" s="60"/>
      <c r="D728" s="77"/>
      <c r="E728" s="61"/>
      <c r="F728" s="61"/>
      <c r="G728" s="62"/>
    </row>
    <row r="729" spans="1:7" x14ac:dyDescent="0.3">
      <c r="A729" s="60"/>
      <c r="D729" s="77"/>
      <c r="E729" s="61"/>
      <c r="F729" s="61"/>
      <c r="G729" s="62"/>
    </row>
    <row r="730" spans="1:7" x14ac:dyDescent="0.3">
      <c r="A730" s="60"/>
      <c r="D730" s="77"/>
      <c r="E730" s="61"/>
      <c r="F730" s="61"/>
      <c r="G730" s="62"/>
    </row>
    <row r="731" spans="1:7" x14ac:dyDescent="0.3">
      <c r="A731" s="60"/>
      <c r="D731" s="77"/>
      <c r="E731" s="61"/>
      <c r="F731" s="61"/>
      <c r="G731" s="62"/>
    </row>
    <row r="732" spans="1:7" x14ac:dyDescent="0.3">
      <c r="A732" s="60"/>
      <c r="D732" s="77"/>
      <c r="E732" s="61"/>
      <c r="F732" s="61"/>
      <c r="G732" s="62"/>
    </row>
    <row r="733" spans="1:7" x14ac:dyDescent="0.3">
      <c r="A733" s="60"/>
      <c r="D733" s="77"/>
      <c r="E733" s="61"/>
      <c r="F733" s="61"/>
      <c r="G733" s="62"/>
    </row>
    <row r="734" spans="1:7" x14ac:dyDescent="0.3">
      <c r="A734" s="60"/>
      <c r="D734" s="77"/>
      <c r="E734" s="61"/>
      <c r="F734" s="61"/>
      <c r="G734" s="62"/>
    </row>
    <row r="735" spans="1:7" x14ac:dyDescent="0.3">
      <c r="A735" s="60"/>
      <c r="D735" s="77"/>
      <c r="E735" s="61"/>
      <c r="F735" s="61"/>
      <c r="G735" s="62"/>
    </row>
    <row r="736" spans="1:7" x14ac:dyDescent="0.3">
      <c r="A736" s="60"/>
      <c r="D736" s="77"/>
      <c r="E736" s="61"/>
      <c r="F736" s="61"/>
      <c r="G736" s="62"/>
    </row>
    <row r="737" spans="1:7" x14ac:dyDescent="0.3">
      <c r="A737" s="60"/>
      <c r="D737" s="77"/>
      <c r="E737" s="61"/>
      <c r="F737" s="61"/>
      <c r="G737" s="62"/>
    </row>
    <row r="738" spans="1:7" x14ac:dyDescent="0.3">
      <c r="A738" s="60"/>
      <c r="D738" s="77"/>
      <c r="E738" s="61"/>
      <c r="F738" s="61"/>
      <c r="G738" s="62"/>
    </row>
    <row r="739" spans="1:7" x14ac:dyDescent="0.3">
      <c r="A739" s="60"/>
      <c r="D739" s="77"/>
      <c r="E739" s="61"/>
      <c r="F739" s="61"/>
      <c r="G739" s="62"/>
    </row>
    <row r="740" spans="1:7" x14ac:dyDescent="0.3">
      <c r="A740" s="60"/>
      <c r="D740" s="77"/>
      <c r="E740" s="61"/>
      <c r="F740" s="61"/>
      <c r="G740" s="62"/>
    </row>
    <row r="741" spans="1:7" x14ac:dyDescent="0.3">
      <c r="A741" s="60"/>
      <c r="D741" s="77"/>
      <c r="E741" s="61"/>
      <c r="F741" s="61"/>
      <c r="G741" s="62"/>
    </row>
    <row r="742" spans="1:7" x14ac:dyDescent="0.3">
      <c r="A742" s="60"/>
      <c r="D742" s="77"/>
      <c r="E742" s="61"/>
      <c r="F742" s="61"/>
      <c r="G742" s="62"/>
    </row>
    <row r="743" spans="1:7" x14ac:dyDescent="0.3">
      <c r="A743" s="60"/>
      <c r="D743" s="77"/>
      <c r="E743" s="61"/>
      <c r="F743" s="61"/>
      <c r="G743" s="62"/>
    </row>
    <row r="744" spans="1:7" x14ac:dyDescent="0.3">
      <c r="A744" s="60"/>
      <c r="D744" s="77"/>
      <c r="E744" s="61"/>
      <c r="F744" s="61"/>
      <c r="G744" s="62"/>
    </row>
    <row r="745" spans="1:7" x14ac:dyDescent="0.3">
      <c r="A745" s="60"/>
      <c r="D745" s="77"/>
      <c r="E745" s="61"/>
      <c r="F745" s="61"/>
      <c r="G745" s="62"/>
    </row>
    <row r="746" spans="1:7" x14ac:dyDescent="0.3">
      <c r="A746" s="60"/>
      <c r="D746" s="77"/>
      <c r="E746" s="61"/>
      <c r="F746" s="61"/>
      <c r="G746" s="62"/>
    </row>
    <row r="747" spans="1:7" x14ac:dyDescent="0.3">
      <c r="A747" s="60"/>
      <c r="D747" s="77"/>
      <c r="E747" s="61"/>
      <c r="F747" s="61"/>
      <c r="G747" s="62"/>
    </row>
    <row r="748" spans="1:7" x14ac:dyDescent="0.3">
      <c r="A748" s="60"/>
      <c r="D748" s="77"/>
      <c r="E748" s="61"/>
      <c r="F748" s="61"/>
      <c r="G748" s="62"/>
    </row>
    <row r="749" spans="1:7" x14ac:dyDescent="0.3">
      <c r="A749" s="60"/>
      <c r="D749" s="77"/>
      <c r="E749" s="61"/>
      <c r="F749" s="61"/>
      <c r="G749" s="62"/>
    </row>
    <row r="750" spans="1:7" x14ac:dyDescent="0.3">
      <c r="A750" s="60"/>
      <c r="D750" s="77"/>
      <c r="E750" s="61"/>
      <c r="F750" s="61"/>
      <c r="G750" s="62"/>
    </row>
    <row r="751" spans="1:7" x14ac:dyDescent="0.3">
      <c r="A751" s="60"/>
      <c r="D751" s="77"/>
      <c r="E751" s="61"/>
      <c r="F751" s="61"/>
      <c r="G751" s="62"/>
    </row>
    <row r="752" spans="1:7" x14ac:dyDescent="0.3">
      <c r="A752" s="60"/>
      <c r="D752" s="77"/>
      <c r="E752" s="61"/>
      <c r="F752" s="61"/>
      <c r="G752" s="62"/>
    </row>
    <row r="753" spans="1:7" x14ac:dyDescent="0.3">
      <c r="A753" s="60"/>
      <c r="D753" s="77"/>
      <c r="E753" s="61"/>
      <c r="F753" s="61"/>
      <c r="G753" s="62"/>
    </row>
    <row r="754" spans="1:7" x14ac:dyDescent="0.3">
      <c r="A754" s="60"/>
      <c r="D754" s="77"/>
      <c r="E754" s="61"/>
      <c r="F754" s="61"/>
      <c r="G754" s="62"/>
    </row>
    <row r="755" spans="1:7" x14ac:dyDescent="0.3">
      <c r="A755" s="60"/>
      <c r="D755" s="77"/>
      <c r="E755" s="61"/>
      <c r="F755" s="61"/>
      <c r="G755" s="62"/>
    </row>
    <row r="756" spans="1:7" x14ac:dyDescent="0.3">
      <c r="A756" s="60"/>
      <c r="D756" s="77"/>
      <c r="E756" s="61"/>
      <c r="F756" s="61"/>
      <c r="G756" s="62"/>
    </row>
    <row r="757" spans="1:7" x14ac:dyDescent="0.3">
      <c r="A757" s="60"/>
      <c r="D757" s="77"/>
      <c r="E757" s="61"/>
      <c r="F757" s="61"/>
      <c r="G757" s="62"/>
    </row>
    <row r="758" spans="1:7" x14ac:dyDescent="0.3">
      <c r="A758" s="60"/>
      <c r="D758" s="77"/>
      <c r="E758" s="61"/>
      <c r="F758" s="61"/>
      <c r="G758" s="62"/>
    </row>
    <row r="759" spans="1:7" x14ac:dyDescent="0.3">
      <c r="A759" s="60"/>
      <c r="D759" s="77"/>
      <c r="E759" s="61"/>
      <c r="F759" s="61"/>
      <c r="G759" s="62"/>
    </row>
    <row r="760" spans="1:7" x14ac:dyDescent="0.3">
      <c r="A760" s="60"/>
      <c r="D760" s="77"/>
      <c r="E760" s="61"/>
      <c r="F760" s="61"/>
      <c r="G760" s="62"/>
    </row>
    <row r="761" spans="1:7" x14ac:dyDescent="0.3">
      <c r="A761" s="60"/>
      <c r="D761" s="77"/>
      <c r="E761" s="61"/>
      <c r="F761" s="61"/>
      <c r="G761" s="62"/>
    </row>
    <row r="762" spans="1:7" x14ac:dyDescent="0.3">
      <c r="A762" s="60"/>
      <c r="D762" s="77"/>
      <c r="E762" s="61"/>
      <c r="F762" s="61"/>
      <c r="G762" s="62"/>
    </row>
    <row r="763" spans="1:7" x14ac:dyDescent="0.3">
      <c r="A763" s="60"/>
      <c r="D763" s="77"/>
      <c r="E763" s="61"/>
      <c r="F763" s="61"/>
      <c r="G763" s="62"/>
    </row>
    <row r="764" spans="1:7" x14ac:dyDescent="0.3">
      <c r="A764" s="60"/>
      <c r="D764" s="77"/>
      <c r="E764" s="61"/>
      <c r="F764" s="61"/>
      <c r="G764" s="62"/>
    </row>
    <row r="765" spans="1:7" x14ac:dyDescent="0.3">
      <c r="A765" s="60"/>
      <c r="D765" s="77"/>
      <c r="E765" s="61"/>
      <c r="F765" s="61"/>
      <c r="G765" s="62"/>
    </row>
    <row r="766" spans="1:7" x14ac:dyDescent="0.3">
      <c r="A766" s="60"/>
      <c r="D766" s="77"/>
      <c r="E766" s="61"/>
      <c r="F766" s="61"/>
      <c r="G766" s="62"/>
    </row>
    <row r="767" spans="1:7" x14ac:dyDescent="0.3">
      <c r="A767" s="60"/>
      <c r="D767" s="77"/>
      <c r="E767" s="61"/>
      <c r="F767" s="61"/>
      <c r="G767" s="62"/>
    </row>
    <row r="768" spans="1:7" x14ac:dyDescent="0.3">
      <c r="A768" s="60"/>
      <c r="D768" s="77"/>
      <c r="E768" s="61"/>
      <c r="F768" s="61"/>
      <c r="G768" s="62"/>
    </row>
    <row r="769" spans="1:7" x14ac:dyDescent="0.3">
      <c r="A769" s="60"/>
      <c r="D769" s="77"/>
      <c r="E769" s="61"/>
      <c r="F769" s="61"/>
      <c r="G769" s="62"/>
    </row>
    <row r="770" spans="1:7" x14ac:dyDescent="0.3">
      <c r="A770" s="60"/>
      <c r="D770" s="77"/>
      <c r="E770" s="61"/>
      <c r="F770" s="61"/>
      <c r="G770" s="62"/>
    </row>
    <row r="771" spans="1:7" x14ac:dyDescent="0.3">
      <c r="A771" s="60"/>
      <c r="D771" s="77"/>
      <c r="E771" s="61"/>
      <c r="F771" s="61"/>
      <c r="G771" s="62"/>
    </row>
    <row r="772" spans="1:7" x14ac:dyDescent="0.3">
      <c r="A772" s="60"/>
      <c r="D772" s="77"/>
      <c r="E772" s="61"/>
      <c r="F772" s="61"/>
      <c r="G772" s="62"/>
    </row>
    <row r="773" spans="1:7" x14ac:dyDescent="0.3">
      <c r="A773" s="60"/>
      <c r="D773" s="77"/>
      <c r="E773" s="61"/>
      <c r="F773" s="61"/>
      <c r="G773" s="62"/>
    </row>
    <row r="774" spans="1:7" x14ac:dyDescent="0.3">
      <c r="A774" s="60"/>
      <c r="D774" s="77"/>
      <c r="E774" s="61"/>
      <c r="F774" s="61"/>
      <c r="G774" s="62"/>
    </row>
    <row r="775" spans="1:7" x14ac:dyDescent="0.3">
      <c r="A775" s="60"/>
      <c r="D775" s="77"/>
      <c r="E775" s="61"/>
      <c r="F775" s="61"/>
      <c r="G775" s="62"/>
    </row>
    <row r="776" spans="1:7" x14ac:dyDescent="0.3">
      <c r="A776" s="60"/>
      <c r="D776" s="77"/>
      <c r="E776" s="61"/>
      <c r="F776" s="61"/>
      <c r="G776" s="62"/>
    </row>
    <row r="777" spans="1:7" x14ac:dyDescent="0.3">
      <c r="A777" s="60"/>
      <c r="D777" s="77"/>
      <c r="E777" s="61"/>
      <c r="F777" s="61"/>
      <c r="G777" s="62"/>
    </row>
    <row r="778" spans="1:7" x14ac:dyDescent="0.3">
      <c r="A778" s="60"/>
      <c r="D778" s="77"/>
      <c r="E778" s="61"/>
      <c r="F778" s="61"/>
      <c r="G778" s="62"/>
    </row>
    <row r="779" spans="1:7" x14ac:dyDescent="0.3">
      <c r="A779" s="60"/>
      <c r="D779" s="77"/>
      <c r="E779" s="61"/>
      <c r="F779" s="61"/>
      <c r="G779" s="62"/>
    </row>
    <row r="780" spans="1:7" x14ac:dyDescent="0.3">
      <c r="A780" s="60"/>
      <c r="D780" s="77"/>
      <c r="E780" s="61"/>
      <c r="F780" s="61"/>
      <c r="G780" s="62"/>
    </row>
    <row r="781" spans="1:7" x14ac:dyDescent="0.3">
      <c r="A781" s="60"/>
      <c r="D781" s="77"/>
      <c r="E781" s="61"/>
      <c r="F781" s="61"/>
      <c r="G781" s="62"/>
    </row>
    <row r="782" spans="1:7" x14ac:dyDescent="0.3">
      <c r="A782" s="60"/>
      <c r="D782" s="77"/>
      <c r="E782" s="61"/>
      <c r="F782" s="61"/>
      <c r="G782" s="62"/>
    </row>
    <row r="783" spans="1:7" x14ac:dyDescent="0.3">
      <c r="A783" s="60"/>
      <c r="D783" s="77"/>
      <c r="E783" s="61"/>
      <c r="F783" s="61"/>
      <c r="G783" s="62"/>
    </row>
    <row r="784" spans="1:7" x14ac:dyDescent="0.3">
      <c r="A784" s="60"/>
      <c r="D784" s="77"/>
      <c r="E784" s="61"/>
      <c r="F784" s="61"/>
      <c r="G784" s="62"/>
    </row>
    <row r="785" spans="1:7" x14ac:dyDescent="0.3">
      <c r="A785" s="60"/>
      <c r="D785" s="77"/>
      <c r="E785" s="61"/>
      <c r="F785" s="61"/>
      <c r="G785" s="62"/>
    </row>
    <row r="786" spans="1:7" x14ac:dyDescent="0.3">
      <c r="A786" s="60"/>
      <c r="D786" s="77"/>
      <c r="E786" s="61"/>
      <c r="F786" s="61"/>
      <c r="G786" s="62"/>
    </row>
    <row r="787" spans="1:7" x14ac:dyDescent="0.3">
      <c r="A787" s="60"/>
      <c r="D787" s="77"/>
      <c r="E787" s="61"/>
      <c r="F787" s="61"/>
      <c r="G787" s="62"/>
    </row>
    <row r="788" spans="1:7" x14ac:dyDescent="0.3">
      <c r="A788" s="60"/>
      <c r="D788" s="77"/>
      <c r="E788" s="61"/>
      <c r="F788" s="61"/>
      <c r="G788" s="62"/>
    </row>
    <row r="789" spans="1:7" x14ac:dyDescent="0.3">
      <c r="A789" s="60"/>
      <c r="D789" s="77"/>
      <c r="E789" s="61"/>
      <c r="F789" s="61"/>
      <c r="G789" s="62"/>
    </row>
    <row r="790" spans="1:7" x14ac:dyDescent="0.3">
      <c r="A790" s="60"/>
      <c r="D790" s="77"/>
      <c r="E790" s="61"/>
      <c r="F790" s="61"/>
      <c r="G790" s="62"/>
    </row>
    <row r="791" spans="1:7" x14ac:dyDescent="0.3">
      <c r="A791" s="60"/>
      <c r="D791" s="77"/>
      <c r="E791" s="61"/>
      <c r="F791" s="61"/>
      <c r="G791" s="62"/>
    </row>
    <row r="792" spans="1:7" x14ac:dyDescent="0.3">
      <c r="A792" s="60"/>
      <c r="D792" s="77"/>
      <c r="E792" s="61"/>
      <c r="F792" s="61"/>
      <c r="G792" s="62"/>
    </row>
    <row r="793" spans="1:7" x14ac:dyDescent="0.3">
      <c r="A793" s="60"/>
      <c r="D793" s="77"/>
      <c r="E793" s="61"/>
      <c r="F793" s="61"/>
      <c r="G793" s="62"/>
    </row>
    <row r="794" spans="1:7" x14ac:dyDescent="0.3">
      <c r="A794" s="60"/>
      <c r="D794" s="77"/>
      <c r="E794" s="61"/>
      <c r="F794" s="61"/>
      <c r="G794" s="62"/>
    </row>
    <row r="795" spans="1:7" x14ac:dyDescent="0.3">
      <c r="A795" s="60"/>
      <c r="D795" s="77"/>
      <c r="E795" s="61"/>
      <c r="F795" s="61"/>
      <c r="G795" s="62"/>
    </row>
    <row r="796" spans="1:7" x14ac:dyDescent="0.3">
      <c r="A796" s="60"/>
      <c r="D796" s="77"/>
      <c r="E796" s="61"/>
      <c r="F796" s="61"/>
      <c r="G796" s="62"/>
    </row>
    <row r="797" spans="1:7" x14ac:dyDescent="0.3">
      <c r="A797" s="60"/>
      <c r="D797" s="77"/>
      <c r="E797" s="61"/>
      <c r="F797" s="61"/>
      <c r="G797" s="62"/>
    </row>
    <row r="798" spans="1:7" x14ac:dyDescent="0.3">
      <c r="A798" s="60"/>
      <c r="D798" s="77"/>
      <c r="E798" s="61"/>
      <c r="F798" s="61"/>
      <c r="G798" s="62"/>
    </row>
    <row r="799" spans="1:7" x14ac:dyDescent="0.3">
      <c r="A799" s="60"/>
      <c r="D799" s="77"/>
      <c r="E799" s="61"/>
      <c r="F799" s="61"/>
      <c r="G799" s="62"/>
    </row>
    <row r="800" spans="1:7" x14ac:dyDescent="0.3">
      <c r="A800" s="60"/>
      <c r="D800" s="77"/>
      <c r="E800" s="61"/>
      <c r="F800" s="61"/>
      <c r="G800" s="62"/>
    </row>
    <row r="801" spans="1:7" x14ac:dyDescent="0.3">
      <c r="A801" s="60"/>
      <c r="D801" s="77"/>
      <c r="E801" s="61"/>
      <c r="F801" s="61"/>
      <c r="G801" s="62"/>
    </row>
    <row r="802" spans="1:7" x14ac:dyDescent="0.3">
      <c r="A802" s="60"/>
      <c r="D802" s="77"/>
      <c r="E802" s="61"/>
      <c r="F802" s="61"/>
      <c r="G802" s="62"/>
    </row>
    <row r="803" spans="1:7" x14ac:dyDescent="0.3">
      <c r="A803" s="60"/>
      <c r="D803" s="77"/>
      <c r="E803" s="61"/>
      <c r="F803" s="61"/>
      <c r="G803" s="62"/>
    </row>
    <row r="804" spans="1:7" x14ac:dyDescent="0.3">
      <c r="A804" s="60"/>
      <c r="D804" s="77"/>
      <c r="E804" s="61"/>
      <c r="F804" s="61"/>
      <c r="G804" s="62"/>
    </row>
    <row r="805" spans="1:7" x14ac:dyDescent="0.3">
      <c r="A805" s="60"/>
      <c r="D805" s="77"/>
      <c r="E805" s="61"/>
      <c r="F805" s="61"/>
      <c r="G805" s="62"/>
    </row>
    <row r="806" spans="1:7" x14ac:dyDescent="0.3">
      <c r="A806" s="60"/>
      <c r="D806" s="77"/>
      <c r="E806" s="61"/>
      <c r="F806" s="61"/>
      <c r="G806" s="62"/>
    </row>
    <row r="807" spans="1:7" x14ac:dyDescent="0.3">
      <c r="A807" s="60"/>
      <c r="D807" s="77"/>
      <c r="E807" s="61"/>
      <c r="F807" s="61"/>
      <c r="G807" s="62"/>
    </row>
    <row r="808" spans="1:7" x14ac:dyDescent="0.3">
      <c r="A808" s="60"/>
      <c r="D808" s="77"/>
      <c r="E808" s="61"/>
      <c r="F808" s="61"/>
      <c r="G808" s="62"/>
    </row>
    <row r="809" spans="1:7" x14ac:dyDescent="0.3">
      <c r="A809" s="60"/>
      <c r="D809" s="77"/>
      <c r="E809" s="61"/>
      <c r="F809" s="61"/>
      <c r="G809" s="62"/>
    </row>
    <row r="810" spans="1:7" x14ac:dyDescent="0.3">
      <c r="A810" s="60"/>
      <c r="D810" s="77"/>
      <c r="E810" s="61"/>
      <c r="F810" s="61"/>
      <c r="G810" s="62"/>
    </row>
    <row r="811" spans="1:7" x14ac:dyDescent="0.3">
      <c r="A811" s="60"/>
      <c r="D811" s="77"/>
      <c r="E811" s="61"/>
      <c r="F811" s="61"/>
      <c r="G811" s="62"/>
    </row>
    <row r="812" spans="1:7" x14ac:dyDescent="0.3">
      <c r="A812" s="60"/>
      <c r="D812" s="77"/>
      <c r="E812" s="61"/>
      <c r="F812" s="61"/>
      <c r="G812" s="62"/>
    </row>
    <row r="813" spans="1:7" x14ac:dyDescent="0.3">
      <c r="A813" s="60"/>
      <c r="D813" s="77"/>
      <c r="E813" s="61"/>
      <c r="F813" s="61"/>
      <c r="G813" s="62"/>
    </row>
    <row r="814" spans="1:7" x14ac:dyDescent="0.3">
      <c r="A814" s="60"/>
      <c r="D814" s="77"/>
      <c r="E814" s="61"/>
      <c r="F814" s="61"/>
      <c r="G814" s="62"/>
    </row>
    <row r="815" spans="1:7" x14ac:dyDescent="0.3">
      <c r="A815" s="60"/>
      <c r="D815" s="77"/>
      <c r="E815" s="61"/>
      <c r="F815" s="61"/>
      <c r="G815" s="62"/>
    </row>
    <row r="816" spans="1:7" x14ac:dyDescent="0.3">
      <c r="A816" s="60"/>
      <c r="D816" s="77"/>
      <c r="E816" s="61"/>
      <c r="F816" s="61"/>
      <c r="G816" s="62"/>
    </row>
    <row r="817" spans="1:7" x14ac:dyDescent="0.3">
      <c r="A817" s="60"/>
      <c r="D817" s="77"/>
      <c r="E817" s="61"/>
      <c r="F817" s="61"/>
      <c r="G817" s="62"/>
    </row>
    <row r="818" spans="1:7" x14ac:dyDescent="0.3">
      <c r="A818" s="60"/>
      <c r="D818" s="77"/>
      <c r="E818" s="61"/>
      <c r="F818" s="61"/>
      <c r="G818" s="62"/>
    </row>
    <row r="819" spans="1:7" x14ac:dyDescent="0.3">
      <c r="A819" s="60"/>
      <c r="D819" s="77"/>
      <c r="E819" s="61"/>
      <c r="F819" s="61"/>
      <c r="G819" s="62"/>
    </row>
    <row r="820" spans="1:7" x14ac:dyDescent="0.3">
      <c r="A820" s="60"/>
      <c r="D820" s="77"/>
      <c r="E820" s="61"/>
      <c r="F820" s="61"/>
      <c r="G820" s="62"/>
    </row>
    <row r="821" spans="1:7" x14ac:dyDescent="0.3">
      <c r="A821" s="60"/>
      <c r="D821" s="77"/>
      <c r="E821" s="61"/>
      <c r="F821" s="61"/>
      <c r="G821" s="62"/>
    </row>
    <row r="822" spans="1:7" x14ac:dyDescent="0.3">
      <c r="A822" s="60"/>
      <c r="D822" s="77"/>
      <c r="E822" s="61"/>
      <c r="F822" s="61"/>
      <c r="G822" s="62"/>
    </row>
    <row r="823" spans="1:7" x14ac:dyDescent="0.3">
      <c r="A823" s="60"/>
      <c r="D823" s="77"/>
      <c r="E823" s="61"/>
      <c r="F823" s="61"/>
      <c r="G823" s="62"/>
    </row>
    <row r="824" spans="1:7" x14ac:dyDescent="0.3">
      <c r="A824" s="60"/>
      <c r="D824" s="77"/>
      <c r="E824" s="61"/>
      <c r="F824" s="61"/>
      <c r="G824" s="62"/>
    </row>
    <row r="825" spans="1:7" x14ac:dyDescent="0.3">
      <c r="A825" s="60"/>
      <c r="D825" s="77"/>
      <c r="E825" s="61"/>
      <c r="F825" s="61"/>
      <c r="G825" s="62"/>
    </row>
    <row r="826" spans="1:7" x14ac:dyDescent="0.3">
      <c r="A826" s="60"/>
      <c r="D826" s="77"/>
      <c r="E826" s="61"/>
      <c r="F826" s="61"/>
      <c r="G826" s="62"/>
    </row>
    <row r="827" spans="1:7" x14ac:dyDescent="0.3">
      <c r="A827" s="60"/>
      <c r="D827" s="77"/>
      <c r="E827" s="61"/>
      <c r="F827" s="61"/>
      <c r="G827" s="62"/>
    </row>
    <row r="828" spans="1:7" x14ac:dyDescent="0.3">
      <c r="A828" s="60"/>
      <c r="D828" s="77"/>
      <c r="E828" s="61"/>
      <c r="F828" s="61"/>
      <c r="G828" s="62"/>
    </row>
    <row r="829" spans="1:7" x14ac:dyDescent="0.3">
      <c r="A829" s="60"/>
      <c r="D829" s="77"/>
      <c r="E829" s="61"/>
      <c r="F829" s="61"/>
      <c r="G829" s="62"/>
    </row>
    <row r="830" spans="1:7" x14ac:dyDescent="0.3">
      <c r="A830" s="60"/>
      <c r="D830" s="77"/>
      <c r="E830" s="61"/>
      <c r="F830" s="61"/>
      <c r="G830" s="62"/>
    </row>
    <row r="831" spans="1:7" x14ac:dyDescent="0.3">
      <c r="A831" s="60"/>
      <c r="D831" s="77"/>
      <c r="E831" s="61"/>
      <c r="F831" s="61"/>
      <c r="G831" s="62"/>
    </row>
    <row r="832" spans="1:7" x14ac:dyDescent="0.3">
      <c r="A832" s="60"/>
      <c r="D832" s="77"/>
      <c r="E832" s="61"/>
      <c r="F832" s="61"/>
      <c r="G832" s="62"/>
    </row>
    <row r="833" spans="1:7" x14ac:dyDescent="0.3">
      <c r="A833" s="60"/>
      <c r="D833" s="77"/>
      <c r="E833" s="61"/>
      <c r="F833" s="61"/>
      <c r="G833" s="62"/>
    </row>
    <row r="834" spans="1:7" x14ac:dyDescent="0.3">
      <c r="A834" s="60"/>
      <c r="D834" s="77"/>
      <c r="E834" s="61"/>
      <c r="F834" s="61"/>
      <c r="G834" s="62"/>
    </row>
    <row r="835" spans="1:7" x14ac:dyDescent="0.3">
      <c r="A835" s="60"/>
      <c r="D835" s="77"/>
      <c r="E835" s="61"/>
      <c r="F835" s="61"/>
      <c r="G835" s="62"/>
    </row>
    <row r="836" spans="1:7" x14ac:dyDescent="0.3">
      <c r="A836" s="60"/>
      <c r="D836" s="77"/>
      <c r="E836" s="61"/>
      <c r="F836" s="61"/>
      <c r="G836" s="62"/>
    </row>
    <row r="837" spans="1:7" x14ac:dyDescent="0.3">
      <c r="A837" s="60"/>
      <c r="D837" s="77"/>
      <c r="E837" s="61"/>
      <c r="F837" s="61"/>
      <c r="G837" s="62"/>
    </row>
    <row r="838" spans="1:7" x14ac:dyDescent="0.3">
      <c r="A838" s="60"/>
      <c r="D838" s="77"/>
      <c r="E838" s="61"/>
      <c r="F838" s="61"/>
      <c r="G838" s="62"/>
    </row>
    <row r="839" spans="1:7" x14ac:dyDescent="0.3">
      <c r="A839" s="60"/>
      <c r="D839" s="77"/>
      <c r="E839" s="61"/>
      <c r="F839" s="61"/>
      <c r="G839" s="62"/>
    </row>
    <row r="840" spans="1:7" x14ac:dyDescent="0.3">
      <c r="A840" s="60"/>
      <c r="D840" s="77"/>
      <c r="E840" s="61"/>
      <c r="F840" s="61"/>
      <c r="G840" s="62"/>
    </row>
    <row r="841" spans="1:7" x14ac:dyDescent="0.3">
      <c r="A841" s="60"/>
      <c r="D841" s="77"/>
      <c r="E841" s="61"/>
      <c r="F841" s="61"/>
      <c r="G841" s="62"/>
    </row>
    <row r="842" spans="1:7" x14ac:dyDescent="0.3">
      <c r="A842" s="60"/>
      <c r="D842" s="77"/>
      <c r="E842" s="61"/>
      <c r="F842" s="61"/>
      <c r="G842" s="62"/>
    </row>
    <row r="843" spans="1:7" x14ac:dyDescent="0.3">
      <c r="A843" s="60"/>
      <c r="D843" s="77"/>
      <c r="E843" s="61"/>
      <c r="F843" s="61"/>
      <c r="G843" s="62"/>
    </row>
    <row r="844" spans="1:7" x14ac:dyDescent="0.3">
      <c r="A844" s="60"/>
      <c r="D844" s="77"/>
      <c r="E844" s="61"/>
      <c r="F844" s="61"/>
      <c r="G844" s="62"/>
    </row>
    <row r="845" spans="1:7" x14ac:dyDescent="0.3">
      <c r="A845" s="60"/>
      <c r="D845" s="77"/>
      <c r="E845" s="61"/>
      <c r="F845" s="61"/>
      <c r="G845" s="62"/>
    </row>
    <row r="846" spans="1:7" x14ac:dyDescent="0.3">
      <c r="A846" s="60"/>
      <c r="D846" s="77"/>
      <c r="E846" s="61"/>
      <c r="F846" s="61"/>
      <c r="G846" s="62"/>
    </row>
    <row r="847" spans="1:7" x14ac:dyDescent="0.3">
      <c r="A847" s="60"/>
      <c r="D847" s="77"/>
      <c r="E847" s="61"/>
      <c r="F847" s="61"/>
      <c r="G847" s="62"/>
    </row>
    <row r="848" spans="1:7" x14ac:dyDescent="0.3">
      <c r="A848" s="60"/>
      <c r="D848" s="77"/>
      <c r="E848" s="61"/>
      <c r="F848" s="61"/>
      <c r="G848" s="62"/>
    </row>
    <row r="849" spans="1:7" x14ac:dyDescent="0.3">
      <c r="A849" s="60"/>
      <c r="D849" s="77"/>
      <c r="E849" s="61"/>
      <c r="F849" s="61"/>
      <c r="G849" s="62"/>
    </row>
    <row r="850" spans="1:7" x14ac:dyDescent="0.3">
      <c r="A850" s="60"/>
      <c r="D850" s="77"/>
      <c r="E850" s="61"/>
      <c r="F850" s="61"/>
      <c r="G850" s="62"/>
    </row>
    <row r="851" spans="1:7" x14ac:dyDescent="0.3">
      <c r="A851" s="60"/>
      <c r="D851" s="77"/>
      <c r="E851" s="61"/>
      <c r="F851" s="61"/>
      <c r="G851" s="62"/>
    </row>
    <row r="852" spans="1:7" x14ac:dyDescent="0.3">
      <c r="A852" s="60"/>
      <c r="D852" s="77"/>
      <c r="E852" s="61"/>
      <c r="F852" s="61"/>
      <c r="G852" s="62"/>
    </row>
    <row r="853" spans="1:7" x14ac:dyDescent="0.3">
      <c r="A853" s="60"/>
      <c r="D853" s="77"/>
      <c r="E853" s="61"/>
      <c r="F853" s="61"/>
      <c r="G853" s="62"/>
    </row>
    <row r="854" spans="1:7" x14ac:dyDescent="0.3">
      <c r="A854" s="60"/>
      <c r="D854" s="77"/>
      <c r="E854" s="61"/>
      <c r="F854" s="61"/>
      <c r="G854" s="62"/>
    </row>
    <row r="855" spans="1:7" x14ac:dyDescent="0.3">
      <c r="A855" s="60"/>
      <c r="D855" s="77"/>
      <c r="E855" s="61"/>
      <c r="F855" s="61"/>
      <c r="G855" s="62"/>
    </row>
    <row r="856" spans="1:7" x14ac:dyDescent="0.3">
      <c r="A856" s="60"/>
      <c r="D856" s="77"/>
      <c r="E856" s="61"/>
      <c r="F856" s="61"/>
      <c r="G856" s="62"/>
    </row>
    <row r="857" spans="1:7" x14ac:dyDescent="0.3">
      <c r="A857" s="60"/>
      <c r="D857" s="77"/>
      <c r="E857" s="61"/>
      <c r="F857" s="61"/>
      <c r="G857" s="62"/>
    </row>
    <row r="858" spans="1:7" x14ac:dyDescent="0.3">
      <c r="A858" s="60"/>
      <c r="D858" s="77"/>
      <c r="E858" s="61"/>
      <c r="F858" s="61"/>
      <c r="G858" s="62"/>
    </row>
    <row r="859" spans="1:7" x14ac:dyDescent="0.3">
      <c r="A859" s="60"/>
      <c r="D859" s="77"/>
      <c r="E859" s="61"/>
      <c r="F859" s="61"/>
      <c r="G859" s="62"/>
    </row>
    <row r="860" spans="1:7" x14ac:dyDescent="0.3">
      <c r="A860" s="60"/>
      <c r="D860" s="77"/>
      <c r="E860" s="61"/>
      <c r="F860" s="61"/>
      <c r="G860" s="62"/>
    </row>
    <row r="861" spans="1:7" x14ac:dyDescent="0.3">
      <c r="A861" s="60"/>
      <c r="D861" s="77"/>
      <c r="E861" s="61"/>
      <c r="F861" s="61"/>
      <c r="G861" s="62"/>
    </row>
    <row r="862" spans="1:7" x14ac:dyDescent="0.3">
      <c r="A862" s="60"/>
      <c r="D862" s="77"/>
      <c r="E862" s="61"/>
      <c r="F862" s="61"/>
      <c r="G862" s="62"/>
    </row>
    <row r="863" spans="1:7" x14ac:dyDescent="0.3">
      <c r="A863" s="60"/>
      <c r="D863" s="77"/>
      <c r="E863" s="61"/>
      <c r="F863" s="61"/>
      <c r="G863" s="62"/>
    </row>
    <row r="864" spans="1:7" x14ac:dyDescent="0.3">
      <c r="A864" s="60"/>
      <c r="D864" s="77"/>
      <c r="E864" s="61"/>
      <c r="F864" s="61"/>
      <c r="G864" s="62"/>
    </row>
    <row r="865" spans="1:7" x14ac:dyDescent="0.3">
      <c r="A865" s="60"/>
      <c r="D865" s="77"/>
      <c r="E865" s="61"/>
      <c r="F865" s="61"/>
      <c r="G865" s="62"/>
    </row>
    <row r="866" spans="1:7" x14ac:dyDescent="0.3">
      <c r="A866" s="60"/>
      <c r="D866" s="77"/>
      <c r="E866" s="61"/>
      <c r="F866" s="61"/>
      <c r="G866" s="62"/>
    </row>
    <row r="867" spans="1:7" x14ac:dyDescent="0.3">
      <c r="A867" s="60"/>
      <c r="D867" s="77"/>
      <c r="E867" s="61"/>
      <c r="F867" s="61"/>
      <c r="G867" s="62"/>
    </row>
    <row r="868" spans="1:7" x14ac:dyDescent="0.3">
      <c r="A868" s="60"/>
      <c r="D868" s="77"/>
      <c r="E868" s="61"/>
      <c r="F868" s="61"/>
      <c r="G868" s="62"/>
    </row>
    <row r="869" spans="1:7" x14ac:dyDescent="0.3">
      <c r="A869" s="60"/>
      <c r="D869" s="77"/>
      <c r="E869" s="61"/>
      <c r="F869" s="61"/>
      <c r="G869" s="62"/>
    </row>
    <row r="870" spans="1:7" x14ac:dyDescent="0.3">
      <c r="A870" s="60"/>
      <c r="D870" s="77"/>
      <c r="E870" s="61"/>
      <c r="F870" s="61"/>
      <c r="G870" s="62"/>
    </row>
    <row r="871" spans="1:7" x14ac:dyDescent="0.3">
      <c r="A871" s="60"/>
      <c r="D871" s="77"/>
      <c r="E871" s="61"/>
      <c r="F871" s="61"/>
      <c r="G871" s="62"/>
    </row>
    <row r="872" spans="1:7" x14ac:dyDescent="0.3">
      <c r="A872" s="60"/>
      <c r="D872" s="77"/>
      <c r="E872" s="61"/>
      <c r="F872" s="61"/>
      <c r="G872" s="62"/>
    </row>
    <row r="873" spans="1:7" x14ac:dyDescent="0.3">
      <c r="A873" s="60"/>
      <c r="D873" s="77"/>
      <c r="E873" s="61"/>
      <c r="F873" s="61"/>
      <c r="G873" s="62"/>
    </row>
    <row r="874" spans="1:7" x14ac:dyDescent="0.3">
      <c r="A874" s="60"/>
      <c r="D874" s="77"/>
      <c r="E874" s="61"/>
      <c r="F874" s="61"/>
      <c r="G874" s="62"/>
    </row>
    <row r="875" spans="1:7" x14ac:dyDescent="0.3">
      <c r="A875" s="60"/>
      <c r="D875" s="77"/>
      <c r="E875" s="61"/>
      <c r="F875" s="61"/>
      <c r="G875" s="62"/>
    </row>
    <row r="876" spans="1:7" x14ac:dyDescent="0.3">
      <c r="A876" s="60"/>
      <c r="D876" s="77"/>
      <c r="E876" s="61"/>
      <c r="F876" s="61"/>
      <c r="G876" s="62"/>
    </row>
    <row r="877" spans="1:7" x14ac:dyDescent="0.3">
      <c r="A877" s="60"/>
      <c r="D877" s="77"/>
      <c r="E877" s="61"/>
      <c r="F877" s="61"/>
      <c r="G877" s="62"/>
    </row>
    <row r="878" spans="1:7" x14ac:dyDescent="0.3">
      <c r="A878" s="60"/>
      <c r="D878" s="77"/>
      <c r="E878" s="61"/>
      <c r="F878" s="61"/>
      <c r="G878" s="62"/>
    </row>
    <row r="879" spans="1:7" x14ac:dyDescent="0.3">
      <c r="A879" s="60"/>
      <c r="D879" s="77"/>
      <c r="E879" s="61"/>
      <c r="F879" s="61"/>
      <c r="G879" s="62"/>
    </row>
    <row r="880" spans="1:7" x14ac:dyDescent="0.3">
      <c r="A880" s="60"/>
      <c r="D880" s="77"/>
      <c r="E880" s="61"/>
      <c r="F880" s="61"/>
      <c r="G880" s="62"/>
    </row>
    <row r="881" spans="1:7" x14ac:dyDescent="0.3">
      <c r="A881" s="60"/>
      <c r="D881" s="77"/>
      <c r="E881" s="61"/>
      <c r="F881" s="61"/>
      <c r="G881" s="62"/>
    </row>
    <row r="882" spans="1:7" x14ac:dyDescent="0.3">
      <c r="A882" s="60"/>
      <c r="D882" s="77"/>
      <c r="E882" s="61"/>
      <c r="F882" s="61"/>
      <c r="G882" s="62"/>
    </row>
    <row r="883" spans="1:7" x14ac:dyDescent="0.3">
      <c r="A883" s="60"/>
      <c r="D883" s="77"/>
      <c r="E883" s="61"/>
      <c r="F883" s="61"/>
      <c r="G883" s="62"/>
    </row>
    <row r="884" spans="1:7" x14ac:dyDescent="0.3">
      <c r="A884" s="60"/>
      <c r="D884" s="77"/>
      <c r="E884" s="61"/>
      <c r="F884" s="61"/>
      <c r="G884" s="62"/>
    </row>
    <row r="885" spans="1:7" x14ac:dyDescent="0.3">
      <c r="A885" s="60"/>
      <c r="D885" s="77"/>
      <c r="E885" s="61"/>
      <c r="F885" s="61"/>
      <c r="G885" s="62"/>
    </row>
    <row r="886" spans="1:7" x14ac:dyDescent="0.3">
      <c r="A886" s="60"/>
      <c r="D886" s="77"/>
      <c r="E886" s="61"/>
      <c r="F886" s="61"/>
      <c r="G886" s="62"/>
    </row>
    <row r="887" spans="1:7" x14ac:dyDescent="0.3">
      <c r="A887" s="60"/>
      <c r="D887" s="77"/>
      <c r="E887" s="61"/>
      <c r="F887" s="61"/>
      <c r="G887" s="62"/>
    </row>
    <row r="888" spans="1:7" x14ac:dyDescent="0.3">
      <c r="A888" s="60"/>
      <c r="D888" s="77"/>
      <c r="E888" s="61"/>
      <c r="F888" s="61"/>
      <c r="G888" s="62"/>
    </row>
    <row r="889" spans="1:7" x14ac:dyDescent="0.3">
      <c r="A889" s="60"/>
      <c r="D889" s="77"/>
      <c r="E889" s="61"/>
      <c r="F889" s="61"/>
      <c r="G889" s="62"/>
    </row>
    <row r="890" spans="1:7" x14ac:dyDescent="0.3">
      <c r="A890" s="60"/>
      <c r="D890" s="77"/>
      <c r="E890" s="61"/>
      <c r="F890" s="61"/>
      <c r="G890" s="62"/>
    </row>
    <row r="891" spans="1:7" x14ac:dyDescent="0.3">
      <c r="A891" s="60"/>
      <c r="D891" s="77"/>
      <c r="E891" s="61"/>
      <c r="F891" s="61"/>
      <c r="G891" s="62"/>
    </row>
    <row r="892" spans="1:7" x14ac:dyDescent="0.3">
      <c r="A892" s="60"/>
      <c r="D892" s="77"/>
      <c r="E892" s="61"/>
      <c r="F892" s="61"/>
      <c r="G892" s="62"/>
    </row>
    <row r="893" spans="1:7" x14ac:dyDescent="0.3">
      <c r="A893" s="60"/>
      <c r="D893" s="77"/>
      <c r="E893" s="61"/>
      <c r="F893" s="61"/>
      <c r="G893" s="62"/>
    </row>
    <row r="894" spans="1:7" x14ac:dyDescent="0.3">
      <c r="A894" s="60"/>
      <c r="D894" s="77"/>
      <c r="E894" s="61"/>
      <c r="F894" s="61"/>
      <c r="G894" s="62"/>
    </row>
    <row r="895" spans="1:7" x14ac:dyDescent="0.3">
      <c r="A895" s="60"/>
      <c r="D895" s="77"/>
      <c r="E895" s="61"/>
      <c r="F895" s="61"/>
      <c r="G895" s="62"/>
    </row>
    <row r="896" spans="1:7" x14ac:dyDescent="0.3">
      <c r="A896" s="60"/>
      <c r="D896" s="77"/>
      <c r="E896" s="61"/>
      <c r="F896" s="61"/>
      <c r="G896" s="62"/>
    </row>
    <row r="897" spans="1:7" x14ac:dyDescent="0.3">
      <c r="A897" s="60"/>
      <c r="D897" s="77"/>
      <c r="E897" s="61"/>
      <c r="F897" s="61"/>
      <c r="G897" s="62"/>
    </row>
    <row r="898" spans="1:7" x14ac:dyDescent="0.3">
      <c r="A898" s="60"/>
      <c r="D898" s="77"/>
      <c r="E898" s="61"/>
      <c r="F898" s="61"/>
      <c r="G898" s="62"/>
    </row>
    <row r="899" spans="1:7" x14ac:dyDescent="0.3">
      <c r="A899" s="60"/>
      <c r="D899" s="77"/>
      <c r="E899" s="61"/>
      <c r="F899" s="61"/>
      <c r="G899" s="62"/>
    </row>
    <row r="900" spans="1:7" x14ac:dyDescent="0.3">
      <c r="A900" s="60"/>
      <c r="D900" s="77"/>
      <c r="E900" s="61"/>
      <c r="F900" s="61"/>
      <c r="G900" s="62"/>
    </row>
    <row r="901" spans="1:7" x14ac:dyDescent="0.3">
      <c r="A901" s="60"/>
      <c r="D901" s="77"/>
      <c r="E901" s="61"/>
      <c r="F901" s="61"/>
      <c r="G901" s="62"/>
    </row>
    <row r="902" spans="1:7" x14ac:dyDescent="0.3">
      <c r="A902" s="60"/>
      <c r="D902" s="77"/>
      <c r="E902" s="61"/>
      <c r="F902" s="61"/>
      <c r="G902" s="62"/>
    </row>
    <row r="903" spans="1:7" x14ac:dyDescent="0.3">
      <c r="A903" s="60"/>
      <c r="D903" s="77"/>
      <c r="E903" s="61"/>
      <c r="F903" s="61"/>
      <c r="G903" s="62"/>
    </row>
    <row r="904" spans="1:7" x14ac:dyDescent="0.3">
      <c r="A904" s="60"/>
      <c r="D904" s="77"/>
      <c r="E904" s="61"/>
      <c r="F904" s="61"/>
      <c r="G904" s="62"/>
    </row>
    <row r="905" spans="1:7" x14ac:dyDescent="0.3">
      <c r="A905" s="60"/>
      <c r="D905" s="77"/>
      <c r="E905" s="61"/>
      <c r="F905" s="61"/>
      <c r="G905" s="62"/>
    </row>
    <row r="906" spans="1:7" x14ac:dyDescent="0.3">
      <c r="A906" s="60"/>
      <c r="D906" s="77"/>
      <c r="E906" s="61"/>
      <c r="F906" s="61"/>
      <c r="G906" s="62"/>
    </row>
    <row r="907" spans="1:7" x14ac:dyDescent="0.3">
      <c r="A907" s="60"/>
      <c r="D907" s="77"/>
      <c r="E907" s="61"/>
      <c r="F907" s="61"/>
      <c r="G907" s="62"/>
    </row>
    <row r="908" spans="1:7" x14ac:dyDescent="0.3">
      <c r="A908" s="60"/>
      <c r="D908" s="77"/>
      <c r="E908" s="61"/>
      <c r="F908" s="61"/>
      <c r="G908" s="62"/>
    </row>
    <row r="909" spans="1:7" x14ac:dyDescent="0.3">
      <c r="A909" s="60"/>
      <c r="D909" s="77"/>
      <c r="E909" s="61"/>
      <c r="F909" s="61"/>
      <c r="G909" s="62"/>
    </row>
    <row r="910" spans="1:7" x14ac:dyDescent="0.3">
      <c r="A910" s="60"/>
      <c r="D910" s="77"/>
      <c r="E910" s="61"/>
      <c r="F910" s="61"/>
      <c r="G910" s="62"/>
    </row>
    <row r="911" spans="1:7" x14ac:dyDescent="0.3">
      <c r="A911" s="60"/>
      <c r="D911" s="77"/>
      <c r="E911" s="61"/>
      <c r="F911" s="61"/>
      <c r="G911" s="62"/>
    </row>
    <row r="912" spans="1:7" x14ac:dyDescent="0.3">
      <c r="A912" s="60"/>
      <c r="D912" s="77"/>
      <c r="E912" s="61"/>
      <c r="F912" s="61"/>
      <c r="G912" s="62"/>
    </row>
    <row r="913" spans="1:7" x14ac:dyDescent="0.3">
      <c r="A913" s="60"/>
      <c r="D913" s="77"/>
      <c r="E913" s="61"/>
      <c r="F913" s="61"/>
      <c r="G913" s="62"/>
    </row>
    <row r="914" spans="1:7" x14ac:dyDescent="0.3">
      <c r="A914" s="60"/>
      <c r="D914" s="77"/>
      <c r="E914" s="61"/>
      <c r="F914" s="61"/>
      <c r="G914" s="62"/>
    </row>
    <row r="915" spans="1:7" x14ac:dyDescent="0.3">
      <c r="A915" s="60"/>
      <c r="D915" s="77"/>
      <c r="E915" s="61"/>
      <c r="F915" s="61"/>
      <c r="G915" s="62"/>
    </row>
    <row r="916" spans="1:7" x14ac:dyDescent="0.3">
      <c r="A916" s="60"/>
      <c r="D916" s="77"/>
      <c r="E916" s="61"/>
      <c r="F916" s="61"/>
      <c r="G916" s="62"/>
    </row>
    <row r="917" spans="1:7" x14ac:dyDescent="0.3">
      <c r="A917" s="60"/>
      <c r="D917" s="77"/>
      <c r="E917" s="61"/>
      <c r="F917" s="61"/>
      <c r="G917" s="62"/>
    </row>
    <row r="918" spans="1:7" x14ac:dyDescent="0.3">
      <c r="A918" s="60"/>
      <c r="D918" s="77"/>
      <c r="E918" s="61"/>
      <c r="F918" s="61"/>
      <c r="G918" s="62"/>
    </row>
    <row r="919" spans="1:7" x14ac:dyDescent="0.3">
      <c r="A919" s="60"/>
      <c r="D919" s="77"/>
      <c r="E919" s="61"/>
      <c r="F919" s="61"/>
      <c r="G919" s="62"/>
    </row>
    <row r="920" spans="1:7" x14ac:dyDescent="0.3">
      <c r="A920" s="60"/>
      <c r="D920" s="77"/>
      <c r="E920" s="61"/>
      <c r="F920" s="61"/>
      <c r="G920" s="62"/>
    </row>
    <row r="921" spans="1:7" x14ac:dyDescent="0.3">
      <c r="A921" s="60"/>
      <c r="D921" s="77"/>
      <c r="E921" s="61"/>
      <c r="F921" s="61"/>
      <c r="G921" s="62"/>
    </row>
    <row r="922" spans="1:7" x14ac:dyDescent="0.3">
      <c r="A922" s="60"/>
      <c r="D922" s="77"/>
      <c r="E922" s="61"/>
      <c r="F922" s="61"/>
      <c r="G922" s="62"/>
    </row>
    <row r="923" spans="1:7" x14ac:dyDescent="0.3">
      <c r="A923" s="60"/>
      <c r="D923" s="77"/>
      <c r="E923" s="61"/>
      <c r="F923" s="61"/>
      <c r="G923" s="62"/>
    </row>
    <row r="924" spans="1:7" x14ac:dyDescent="0.3">
      <c r="A924" s="60"/>
      <c r="D924" s="77"/>
      <c r="E924" s="61"/>
      <c r="F924" s="61"/>
      <c r="G924" s="62"/>
    </row>
    <row r="925" spans="1:7" x14ac:dyDescent="0.3">
      <c r="A925" s="60"/>
      <c r="D925" s="77"/>
      <c r="E925" s="61"/>
      <c r="F925" s="61"/>
      <c r="G925" s="62"/>
    </row>
    <row r="926" spans="1:7" x14ac:dyDescent="0.3">
      <c r="A926" s="60"/>
      <c r="D926" s="77"/>
      <c r="E926" s="61"/>
      <c r="F926" s="61"/>
      <c r="G926" s="62"/>
    </row>
    <row r="927" spans="1:7" x14ac:dyDescent="0.3">
      <c r="A927" s="60"/>
      <c r="D927" s="77"/>
      <c r="E927" s="61"/>
      <c r="F927" s="61"/>
      <c r="G927" s="62"/>
    </row>
    <row r="928" spans="1:7" x14ac:dyDescent="0.3">
      <c r="A928" s="60"/>
      <c r="D928" s="77"/>
      <c r="E928" s="61"/>
      <c r="F928" s="61"/>
      <c r="G928" s="62"/>
    </row>
    <row r="929" spans="1:7" x14ac:dyDescent="0.3">
      <c r="A929" s="60"/>
      <c r="D929" s="77"/>
      <c r="E929" s="61"/>
      <c r="F929" s="61"/>
      <c r="G929" s="62"/>
    </row>
    <row r="930" spans="1:7" x14ac:dyDescent="0.3">
      <c r="A930" s="60"/>
      <c r="D930" s="77"/>
      <c r="E930" s="61"/>
      <c r="F930" s="61"/>
      <c r="G930" s="62"/>
    </row>
    <row r="931" spans="1:7" x14ac:dyDescent="0.3">
      <c r="A931" s="60"/>
      <c r="D931" s="77"/>
      <c r="E931" s="61"/>
      <c r="F931" s="61"/>
      <c r="G931" s="62"/>
    </row>
    <row r="932" spans="1:7" x14ac:dyDescent="0.3">
      <c r="A932" s="60"/>
      <c r="D932" s="77"/>
      <c r="E932" s="61"/>
      <c r="F932" s="61"/>
      <c r="G932" s="62"/>
    </row>
    <row r="933" spans="1:7" x14ac:dyDescent="0.3">
      <c r="A933" s="60"/>
      <c r="D933" s="77"/>
      <c r="E933" s="61"/>
      <c r="F933" s="61"/>
      <c r="G933" s="62"/>
    </row>
    <row r="934" spans="1:7" x14ac:dyDescent="0.3">
      <c r="A934" s="60"/>
      <c r="D934" s="77"/>
      <c r="E934" s="61"/>
      <c r="F934" s="61"/>
      <c r="G934" s="62"/>
    </row>
    <row r="935" spans="1:7" x14ac:dyDescent="0.3">
      <c r="A935" s="60"/>
      <c r="D935" s="77"/>
      <c r="E935" s="61"/>
      <c r="F935" s="61"/>
      <c r="G935" s="62"/>
    </row>
    <row r="936" spans="1:7" x14ac:dyDescent="0.3">
      <c r="A936" s="60"/>
      <c r="D936" s="77"/>
      <c r="E936" s="61"/>
      <c r="F936" s="61"/>
      <c r="G936" s="62"/>
    </row>
    <row r="937" spans="1:7" x14ac:dyDescent="0.3">
      <c r="A937" s="60"/>
      <c r="D937" s="77"/>
      <c r="E937" s="61"/>
      <c r="F937" s="61"/>
      <c r="G937" s="62"/>
    </row>
    <row r="938" spans="1:7" x14ac:dyDescent="0.3">
      <c r="A938" s="60"/>
      <c r="D938" s="77"/>
      <c r="E938" s="61"/>
      <c r="F938" s="61"/>
      <c r="G938" s="62"/>
    </row>
    <row r="939" spans="1:7" x14ac:dyDescent="0.3">
      <c r="A939" s="60"/>
      <c r="D939" s="77"/>
      <c r="E939" s="61"/>
      <c r="F939" s="61"/>
      <c r="G939" s="62"/>
    </row>
    <row r="940" spans="1:7" x14ac:dyDescent="0.3">
      <c r="A940" s="60"/>
      <c r="D940" s="77"/>
      <c r="E940" s="61"/>
      <c r="F940" s="61"/>
      <c r="G940" s="62"/>
    </row>
    <row r="941" spans="1:7" x14ac:dyDescent="0.3">
      <c r="A941" s="60"/>
      <c r="D941" s="77"/>
      <c r="E941" s="61"/>
      <c r="F941" s="61"/>
      <c r="G941" s="62"/>
    </row>
    <row r="942" spans="1:7" x14ac:dyDescent="0.3">
      <c r="A942" s="60"/>
      <c r="D942" s="77"/>
      <c r="E942" s="61"/>
      <c r="F942" s="61"/>
      <c r="G942" s="62"/>
    </row>
    <row r="943" spans="1:7" x14ac:dyDescent="0.3">
      <c r="A943" s="60"/>
      <c r="D943" s="77"/>
      <c r="E943" s="61"/>
      <c r="F943" s="61"/>
      <c r="G943" s="62"/>
    </row>
    <row r="944" spans="1:7" x14ac:dyDescent="0.3">
      <c r="A944" s="60"/>
      <c r="D944" s="77"/>
      <c r="E944" s="61"/>
      <c r="F944" s="61"/>
      <c r="G944" s="62"/>
    </row>
    <row r="945" spans="1:7" x14ac:dyDescent="0.3">
      <c r="A945" s="60"/>
      <c r="D945" s="77"/>
      <c r="E945" s="61"/>
      <c r="F945" s="61"/>
      <c r="G945" s="62"/>
    </row>
    <row r="946" spans="1:7" x14ac:dyDescent="0.3">
      <c r="A946" s="60"/>
      <c r="D946" s="77"/>
      <c r="E946" s="61"/>
      <c r="F946" s="61"/>
      <c r="G946" s="62"/>
    </row>
    <row r="947" spans="1:7" x14ac:dyDescent="0.3">
      <c r="A947" s="60"/>
      <c r="D947" s="77"/>
      <c r="E947" s="61"/>
      <c r="F947" s="61"/>
      <c r="G947" s="62"/>
    </row>
    <row r="948" spans="1:7" x14ac:dyDescent="0.3">
      <c r="A948" s="60"/>
      <c r="D948" s="77"/>
      <c r="E948" s="61"/>
      <c r="F948" s="61"/>
      <c r="G948" s="62"/>
    </row>
    <row r="949" spans="1:7" x14ac:dyDescent="0.3">
      <c r="A949" s="60"/>
      <c r="D949" s="77"/>
      <c r="E949" s="61"/>
      <c r="F949" s="61"/>
      <c r="G949" s="62"/>
    </row>
    <row r="950" spans="1:7" x14ac:dyDescent="0.3">
      <c r="A950" s="60"/>
      <c r="D950" s="77"/>
      <c r="E950" s="61"/>
      <c r="F950" s="61"/>
      <c r="G950" s="62"/>
    </row>
    <row r="951" spans="1:7" x14ac:dyDescent="0.3">
      <c r="A951" s="60"/>
      <c r="D951" s="77"/>
      <c r="E951" s="61"/>
      <c r="F951" s="61"/>
      <c r="G951" s="62"/>
    </row>
    <row r="952" spans="1:7" x14ac:dyDescent="0.3">
      <c r="A952" s="60"/>
      <c r="D952" s="77"/>
      <c r="E952" s="61"/>
      <c r="F952" s="61"/>
      <c r="G952" s="62"/>
    </row>
    <row r="953" spans="1:7" x14ac:dyDescent="0.3">
      <c r="A953" s="60"/>
      <c r="D953" s="77"/>
      <c r="E953" s="61"/>
      <c r="F953" s="61"/>
      <c r="G953" s="62"/>
    </row>
    <row r="954" spans="1:7" x14ac:dyDescent="0.3">
      <c r="A954" s="60"/>
      <c r="D954" s="77"/>
      <c r="E954" s="61"/>
      <c r="F954" s="61"/>
      <c r="G954" s="62"/>
    </row>
    <row r="955" spans="1:7" x14ac:dyDescent="0.3">
      <c r="A955" s="60"/>
      <c r="D955" s="77"/>
      <c r="E955" s="61"/>
      <c r="F955" s="61"/>
      <c r="G955" s="62"/>
    </row>
    <row r="956" spans="1:7" x14ac:dyDescent="0.3">
      <c r="A956" s="60"/>
      <c r="D956" s="77"/>
      <c r="E956" s="61"/>
      <c r="F956" s="61"/>
      <c r="G956" s="62"/>
    </row>
    <row r="957" spans="1:7" x14ac:dyDescent="0.3">
      <c r="A957" s="60"/>
      <c r="D957" s="77"/>
      <c r="E957" s="61"/>
      <c r="F957" s="61"/>
      <c r="G957" s="62"/>
    </row>
    <row r="958" spans="1:7" x14ac:dyDescent="0.3">
      <c r="A958" s="60"/>
      <c r="D958" s="77"/>
      <c r="E958" s="61"/>
      <c r="F958" s="61"/>
      <c r="G958" s="62"/>
    </row>
    <row r="959" spans="1:7" x14ac:dyDescent="0.3">
      <c r="A959" s="60"/>
      <c r="D959" s="77"/>
      <c r="E959" s="61"/>
      <c r="F959" s="61"/>
      <c r="G959" s="62"/>
    </row>
    <row r="960" spans="1:7" x14ac:dyDescent="0.3">
      <c r="A960" s="60"/>
      <c r="D960" s="77"/>
      <c r="E960" s="61"/>
      <c r="F960" s="61"/>
      <c r="G960" s="62"/>
    </row>
    <row r="961" spans="1:7" x14ac:dyDescent="0.3">
      <c r="A961" s="60"/>
      <c r="D961" s="77"/>
      <c r="E961" s="61"/>
      <c r="F961" s="61"/>
      <c r="G961" s="62"/>
    </row>
    <row r="962" spans="1:7" x14ac:dyDescent="0.3">
      <c r="A962" s="60"/>
      <c r="D962" s="77"/>
      <c r="E962" s="61"/>
      <c r="F962" s="61"/>
      <c r="G962" s="62"/>
    </row>
    <row r="963" spans="1:7" x14ac:dyDescent="0.3">
      <c r="A963" s="60"/>
      <c r="D963" s="77"/>
      <c r="E963" s="61"/>
      <c r="F963" s="61"/>
      <c r="G963" s="62"/>
    </row>
    <row r="964" spans="1:7" x14ac:dyDescent="0.3">
      <c r="A964" s="60"/>
      <c r="D964" s="77"/>
      <c r="E964" s="61"/>
      <c r="F964" s="61"/>
      <c r="G964" s="62"/>
    </row>
    <row r="965" spans="1:7" x14ac:dyDescent="0.3">
      <c r="A965" s="60"/>
      <c r="D965" s="77"/>
      <c r="E965" s="61"/>
      <c r="F965" s="61"/>
      <c r="G965" s="62"/>
    </row>
    <row r="966" spans="1:7" x14ac:dyDescent="0.3">
      <c r="A966" s="60"/>
      <c r="D966" s="77"/>
      <c r="E966" s="61"/>
      <c r="F966" s="61"/>
      <c r="G966" s="62"/>
    </row>
    <row r="967" spans="1:7" x14ac:dyDescent="0.3">
      <c r="A967" s="60"/>
      <c r="D967" s="77"/>
      <c r="E967" s="61"/>
      <c r="F967" s="61"/>
      <c r="G967" s="62"/>
    </row>
    <row r="968" spans="1:7" x14ac:dyDescent="0.3">
      <c r="A968" s="60"/>
      <c r="D968" s="77"/>
      <c r="E968" s="61"/>
      <c r="F968" s="61"/>
      <c r="G968" s="62"/>
    </row>
    <row r="969" spans="1:7" x14ac:dyDescent="0.3">
      <c r="A969" s="60"/>
      <c r="D969" s="77"/>
      <c r="E969" s="61"/>
      <c r="F969" s="61"/>
      <c r="G969" s="62"/>
    </row>
    <row r="970" spans="1:7" x14ac:dyDescent="0.3">
      <c r="A970" s="60"/>
      <c r="D970" s="77"/>
      <c r="E970" s="61"/>
      <c r="F970" s="61"/>
      <c r="G970" s="62"/>
    </row>
    <row r="971" spans="1:7" x14ac:dyDescent="0.3">
      <c r="A971" s="60"/>
      <c r="D971" s="77"/>
      <c r="E971" s="61"/>
      <c r="F971" s="61"/>
      <c r="G971" s="62"/>
    </row>
    <row r="972" spans="1:7" x14ac:dyDescent="0.3">
      <c r="A972" s="60"/>
      <c r="D972" s="77"/>
      <c r="E972" s="61"/>
      <c r="F972" s="61"/>
      <c r="G972" s="62"/>
    </row>
    <row r="973" spans="1:7" x14ac:dyDescent="0.3">
      <c r="A973" s="60"/>
      <c r="D973" s="77"/>
      <c r="E973" s="61"/>
      <c r="F973" s="61"/>
      <c r="G973" s="62"/>
    </row>
    <row r="974" spans="1:7" x14ac:dyDescent="0.3">
      <c r="A974" s="60"/>
      <c r="D974" s="77"/>
      <c r="E974" s="61"/>
      <c r="F974" s="61"/>
      <c r="G974" s="62"/>
    </row>
    <row r="975" spans="1:7" x14ac:dyDescent="0.3">
      <c r="A975" s="60"/>
      <c r="D975" s="77"/>
      <c r="E975" s="61"/>
      <c r="F975" s="61"/>
      <c r="G975" s="62"/>
    </row>
    <row r="976" spans="1:7" x14ac:dyDescent="0.3">
      <c r="A976" s="60"/>
      <c r="D976" s="77"/>
      <c r="E976" s="61"/>
      <c r="F976" s="61"/>
      <c r="G976" s="62"/>
    </row>
    <row r="977" spans="1:7" x14ac:dyDescent="0.3">
      <c r="A977" s="60"/>
      <c r="D977" s="77"/>
      <c r="E977" s="61"/>
      <c r="F977" s="61"/>
      <c r="G977" s="62"/>
    </row>
    <row r="978" spans="1:7" x14ac:dyDescent="0.3">
      <c r="A978" s="60"/>
      <c r="D978" s="77"/>
      <c r="E978" s="61"/>
      <c r="F978" s="61"/>
      <c r="G978" s="62"/>
    </row>
    <row r="979" spans="1:7" x14ac:dyDescent="0.3">
      <c r="A979" s="60"/>
      <c r="D979" s="77"/>
      <c r="E979" s="61"/>
      <c r="F979" s="61"/>
      <c r="G979" s="62"/>
    </row>
    <row r="980" spans="1:7" x14ac:dyDescent="0.3">
      <c r="A980" s="60"/>
      <c r="D980" s="77"/>
      <c r="E980" s="61"/>
      <c r="F980" s="61"/>
      <c r="G980" s="62"/>
    </row>
    <row r="981" spans="1:7" x14ac:dyDescent="0.3">
      <c r="A981" s="60"/>
      <c r="D981" s="77"/>
      <c r="E981" s="61"/>
      <c r="F981" s="61"/>
      <c r="G981" s="62"/>
    </row>
    <row r="982" spans="1:7" x14ac:dyDescent="0.3">
      <c r="A982" s="60"/>
      <c r="D982" s="77"/>
      <c r="E982" s="61"/>
      <c r="F982" s="61"/>
      <c r="G982" s="62"/>
    </row>
    <row r="983" spans="1:7" x14ac:dyDescent="0.3">
      <c r="A983" s="60"/>
      <c r="D983" s="77"/>
      <c r="E983" s="61"/>
      <c r="F983" s="61"/>
      <c r="G983" s="62"/>
    </row>
    <row r="984" spans="1:7" x14ac:dyDescent="0.3">
      <c r="A984" s="60"/>
      <c r="D984" s="77"/>
      <c r="E984" s="61"/>
      <c r="F984" s="61"/>
      <c r="G984" s="62"/>
    </row>
    <row r="985" spans="1:7" x14ac:dyDescent="0.3">
      <c r="A985" s="60"/>
      <c r="D985" s="77"/>
      <c r="E985" s="61"/>
      <c r="F985" s="61"/>
      <c r="G985" s="62"/>
    </row>
    <row r="986" spans="1:7" x14ac:dyDescent="0.3">
      <c r="A986" s="60"/>
      <c r="D986" s="77"/>
      <c r="E986" s="61"/>
      <c r="F986" s="61"/>
      <c r="G986" s="62"/>
    </row>
    <row r="987" spans="1:7" x14ac:dyDescent="0.3">
      <c r="A987" s="60"/>
      <c r="D987" s="77"/>
      <c r="E987" s="61"/>
      <c r="F987" s="61"/>
      <c r="G987" s="62"/>
    </row>
    <row r="988" spans="1:7" x14ac:dyDescent="0.3">
      <c r="A988" s="60"/>
      <c r="D988" s="77"/>
      <c r="E988" s="61"/>
      <c r="F988" s="61"/>
      <c r="G988" s="62"/>
    </row>
    <row r="989" spans="1:7" x14ac:dyDescent="0.3">
      <c r="A989" s="60"/>
      <c r="D989" s="77"/>
      <c r="E989" s="61"/>
      <c r="F989" s="61"/>
      <c r="G989" s="62"/>
    </row>
    <row r="990" spans="1:7" x14ac:dyDescent="0.3">
      <c r="A990" s="60"/>
      <c r="D990" s="77"/>
      <c r="E990" s="61"/>
      <c r="F990" s="61"/>
      <c r="G990" s="62"/>
    </row>
    <row r="991" spans="1:7" x14ac:dyDescent="0.3">
      <c r="A991" s="60"/>
      <c r="D991" s="77"/>
      <c r="E991" s="61"/>
      <c r="F991" s="61"/>
      <c r="G991" s="62"/>
    </row>
    <row r="992" spans="1:7" x14ac:dyDescent="0.3">
      <c r="A992" s="60"/>
      <c r="D992" s="77"/>
      <c r="E992" s="61"/>
      <c r="F992" s="61"/>
      <c r="G992" s="62"/>
    </row>
    <row r="993" spans="1:7" x14ac:dyDescent="0.3">
      <c r="A993" s="60"/>
      <c r="D993" s="77"/>
      <c r="E993" s="61"/>
      <c r="F993" s="61"/>
      <c r="G993" s="62"/>
    </row>
    <row r="994" spans="1:7" x14ac:dyDescent="0.3">
      <c r="A994" s="60"/>
      <c r="D994" s="77"/>
      <c r="E994" s="61"/>
      <c r="F994" s="61"/>
      <c r="G994" s="62"/>
    </row>
    <row r="995" spans="1:7" x14ac:dyDescent="0.3">
      <c r="A995" s="60"/>
      <c r="D995" s="77"/>
      <c r="E995" s="61"/>
      <c r="F995" s="61"/>
      <c r="G995" s="62"/>
    </row>
    <row r="996" spans="1:7" x14ac:dyDescent="0.3">
      <c r="A996" s="60"/>
      <c r="D996" s="77"/>
      <c r="E996" s="61"/>
      <c r="F996" s="61"/>
      <c r="G996" s="62"/>
    </row>
    <row r="997" spans="1:7" x14ac:dyDescent="0.3">
      <c r="A997" s="60"/>
      <c r="D997" s="77"/>
      <c r="E997" s="61"/>
      <c r="F997" s="61"/>
      <c r="G997" s="62"/>
    </row>
    <row r="998" spans="1:7" x14ac:dyDescent="0.3">
      <c r="A998" s="60"/>
      <c r="D998" s="77"/>
      <c r="E998" s="61"/>
      <c r="F998" s="61"/>
      <c r="G998" s="62"/>
    </row>
    <row r="999" spans="1:7" x14ac:dyDescent="0.3">
      <c r="A999" s="60"/>
      <c r="D999" s="77"/>
      <c r="E999" s="61"/>
      <c r="F999" s="61"/>
      <c r="G999" s="62"/>
    </row>
    <row r="1000" spans="1:7" x14ac:dyDescent="0.3">
      <c r="A1000" s="60"/>
      <c r="D1000" s="77"/>
      <c r="E1000" s="61"/>
      <c r="F1000" s="61"/>
      <c r="G1000" s="62"/>
    </row>
    <row r="1001" spans="1:7" x14ac:dyDescent="0.3">
      <c r="A1001" s="60"/>
      <c r="D1001" s="77"/>
      <c r="E1001" s="61"/>
      <c r="F1001" s="61"/>
      <c r="G1001" s="62"/>
    </row>
    <row r="1002" spans="1:7" x14ac:dyDescent="0.3">
      <c r="A1002" s="60"/>
      <c r="D1002" s="77"/>
      <c r="E1002" s="61"/>
      <c r="F1002" s="61"/>
      <c r="G1002" s="62"/>
    </row>
    <row r="1003" spans="1:7" x14ac:dyDescent="0.3">
      <c r="A1003" s="60"/>
      <c r="D1003" s="77"/>
      <c r="E1003" s="61"/>
      <c r="F1003" s="61"/>
      <c r="G1003" s="62"/>
    </row>
    <row r="1004" spans="1:7" x14ac:dyDescent="0.3">
      <c r="A1004" s="60"/>
      <c r="D1004" s="77"/>
      <c r="E1004" s="61"/>
      <c r="F1004" s="61"/>
      <c r="G1004" s="62"/>
    </row>
    <row r="1005" spans="1:7" x14ac:dyDescent="0.3">
      <c r="A1005" s="60"/>
      <c r="D1005" s="77"/>
      <c r="E1005" s="61"/>
      <c r="F1005" s="61"/>
      <c r="G1005" s="62"/>
    </row>
    <row r="1006" spans="1:7" x14ac:dyDescent="0.3">
      <c r="A1006" s="60"/>
      <c r="D1006" s="77"/>
      <c r="E1006" s="61"/>
      <c r="F1006" s="61"/>
      <c r="G1006" s="62"/>
    </row>
    <row r="1007" spans="1:7" x14ac:dyDescent="0.3">
      <c r="A1007" s="60"/>
      <c r="D1007" s="77"/>
      <c r="E1007" s="61"/>
      <c r="F1007" s="61"/>
      <c r="G1007" s="62"/>
    </row>
    <row r="1008" spans="1:7" x14ac:dyDescent="0.3">
      <c r="A1008" s="60"/>
      <c r="D1008" s="77"/>
      <c r="E1008" s="61"/>
      <c r="F1008" s="61"/>
      <c r="G1008" s="62"/>
    </row>
    <row r="1009" spans="1:7" x14ac:dyDescent="0.3">
      <c r="A1009" s="60"/>
      <c r="D1009" s="77"/>
      <c r="E1009" s="61"/>
      <c r="F1009" s="61"/>
      <c r="G1009" s="62"/>
    </row>
    <row r="1010" spans="1:7" x14ac:dyDescent="0.3">
      <c r="A1010" s="60"/>
      <c r="D1010" s="77"/>
      <c r="E1010" s="61"/>
      <c r="F1010" s="61"/>
      <c r="G1010" s="62"/>
    </row>
    <row r="1011" spans="1:7" x14ac:dyDescent="0.3">
      <c r="A1011" s="60"/>
      <c r="D1011" s="77"/>
      <c r="E1011" s="61"/>
      <c r="F1011" s="61"/>
      <c r="G1011" s="62"/>
    </row>
    <row r="1012" spans="1:7" x14ac:dyDescent="0.3">
      <c r="A1012" s="60"/>
      <c r="D1012" s="77"/>
      <c r="E1012" s="61"/>
      <c r="F1012" s="61"/>
      <c r="G1012" s="62"/>
    </row>
    <row r="1013" spans="1:7" x14ac:dyDescent="0.3">
      <c r="A1013" s="60"/>
      <c r="D1013" s="77"/>
      <c r="E1013" s="61"/>
      <c r="F1013" s="61"/>
      <c r="G1013" s="62"/>
    </row>
    <row r="1014" spans="1:7" x14ac:dyDescent="0.3">
      <c r="A1014" s="60"/>
      <c r="D1014" s="77"/>
      <c r="E1014" s="61"/>
      <c r="F1014" s="61"/>
      <c r="G1014" s="62"/>
    </row>
    <row r="1015" spans="1:7" x14ac:dyDescent="0.3">
      <c r="A1015" s="60"/>
      <c r="D1015" s="77"/>
      <c r="E1015" s="61"/>
      <c r="F1015" s="61"/>
      <c r="G1015" s="62"/>
    </row>
    <row r="1016" spans="1:7" x14ac:dyDescent="0.3">
      <c r="A1016" s="60"/>
      <c r="D1016" s="77"/>
      <c r="E1016" s="61"/>
      <c r="F1016" s="61"/>
      <c r="G1016" s="62"/>
    </row>
    <row r="1017" spans="1:7" x14ac:dyDescent="0.3">
      <c r="A1017" s="60"/>
      <c r="D1017" s="77"/>
      <c r="E1017" s="61"/>
      <c r="F1017" s="61"/>
      <c r="G1017" s="62"/>
    </row>
    <row r="1018" spans="1:7" x14ac:dyDescent="0.3">
      <c r="A1018" s="60"/>
      <c r="D1018" s="77"/>
      <c r="E1018" s="61"/>
      <c r="F1018" s="61"/>
      <c r="G1018" s="62"/>
    </row>
    <row r="1019" spans="1:7" x14ac:dyDescent="0.3">
      <c r="A1019" s="60"/>
      <c r="D1019" s="77"/>
      <c r="E1019" s="61"/>
      <c r="F1019" s="61"/>
      <c r="G1019" s="62"/>
    </row>
    <row r="1020" spans="1:7" x14ac:dyDescent="0.3">
      <c r="A1020" s="60"/>
      <c r="D1020" s="77"/>
      <c r="E1020" s="61"/>
      <c r="F1020" s="61"/>
      <c r="G1020" s="62"/>
    </row>
    <row r="1021" spans="1:7" x14ac:dyDescent="0.3">
      <c r="A1021" s="60"/>
      <c r="D1021" s="77"/>
      <c r="E1021" s="61"/>
      <c r="F1021" s="61"/>
      <c r="G1021" s="62"/>
    </row>
    <row r="1022" spans="1:7" x14ac:dyDescent="0.3">
      <c r="A1022" s="60"/>
      <c r="D1022" s="77"/>
      <c r="E1022" s="61"/>
      <c r="F1022" s="61"/>
      <c r="G1022" s="62"/>
    </row>
    <row r="1023" spans="1:7" x14ac:dyDescent="0.3">
      <c r="A1023" s="60"/>
      <c r="D1023" s="77"/>
      <c r="E1023" s="61"/>
      <c r="F1023" s="61"/>
      <c r="G1023" s="62"/>
    </row>
    <row r="1024" spans="1:7" x14ac:dyDescent="0.3">
      <c r="A1024" s="60"/>
      <c r="D1024" s="77"/>
      <c r="E1024" s="61"/>
      <c r="F1024" s="61"/>
      <c r="G1024" s="62"/>
    </row>
    <row r="1025" spans="1:7" x14ac:dyDescent="0.3">
      <c r="A1025" s="60"/>
      <c r="D1025" s="77"/>
      <c r="E1025" s="61"/>
      <c r="F1025" s="61"/>
      <c r="G1025" s="62"/>
    </row>
    <row r="1026" spans="1:7" x14ac:dyDescent="0.3">
      <c r="A1026" s="60"/>
      <c r="D1026" s="77"/>
      <c r="E1026" s="61"/>
      <c r="F1026" s="61"/>
      <c r="G1026" s="62"/>
    </row>
    <row r="1027" spans="1:7" x14ac:dyDescent="0.3">
      <c r="A1027" s="60"/>
      <c r="D1027" s="77"/>
      <c r="E1027" s="61"/>
      <c r="F1027" s="61"/>
      <c r="G1027" s="62"/>
    </row>
    <row r="1028" spans="1:7" x14ac:dyDescent="0.3">
      <c r="A1028" s="60"/>
      <c r="D1028" s="77"/>
      <c r="E1028" s="61"/>
      <c r="F1028" s="61"/>
      <c r="G1028" s="62"/>
    </row>
    <row r="1029" spans="1:7" x14ac:dyDescent="0.3">
      <c r="A1029" s="60"/>
      <c r="D1029" s="77"/>
      <c r="E1029" s="61"/>
      <c r="F1029" s="61"/>
      <c r="G1029" s="62"/>
    </row>
    <row r="1030" spans="1:7" x14ac:dyDescent="0.3">
      <c r="A1030" s="60"/>
      <c r="D1030" s="77"/>
      <c r="E1030" s="61"/>
      <c r="F1030" s="61"/>
      <c r="G1030" s="62"/>
    </row>
    <row r="1031" spans="1:7" x14ac:dyDescent="0.3">
      <c r="A1031" s="60"/>
      <c r="D1031" s="77"/>
      <c r="E1031" s="61"/>
      <c r="F1031" s="61"/>
      <c r="G1031" s="62"/>
    </row>
    <row r="1032" spans="1:7" x14ac:dyDescent="0.3">
      <c r="A1032" s="60"/>
      <c r="D1032" s="77"/>
      <c r="E1032" s="61"/>
      <c r="F1032" s="61"/>
      <c r="G1032" s="62"/>
    </row>
    <row r="1033" spans="1:7" x14ac:dyDescent="0.3">
      <c r="A1033" s="60"/>
      <c r="D1033" s="77"/>
      <c r="E1033" s="61"/>
      <c r="F1033" s="61"/>
      <c r="G1033" s="62"/>
    </row>
    <row r="1034" spans="1:7" x14ac:dyDescent="0.3">
      <c r="A1034" s="60"/>
      <c r="D1034" s="77"/>
      <c r="E1034" s="61"/>
      <c r="F1034" s="61"/>
      <c r="G1034" s="62"/>
    </row>
    <row r="1035" spans="1:7" x14ac:dyDescent="0.3">
      <c r="A1035" s="60"/>
      <c r="D1035" s="77"/>
      <c r="E1035" s="61"/>
      <c r="F1035" s="61"/>
      <c r="G1035" s="62"/>
    </row>
    <row r="1036" spans="1:7" x14ac:dyDescent="0.3">
      <c r="A1036" s="60"/>
      <c r="D1036" s="77"/>
      <c r="E1036" s="61"/>
      <c r="F1036" s="61"/>
      <c r="G1036" s="62"/>
    </row>
    <row r="1037" spans="1:7" x14ac:dyDescent="0.3">
      <c r="A1037" s="60"/>
      <c r="D1037" s="77"/>
      <c r="E1037" s="61"/>
      <c r="F1037" s="61"/>
      <c r="G1037" s="62"/>
    </row>
    <row r="1038" spans="1:7" x14ac:dyDescent="0.3">
      <c r="A1038" s="60"/>
      <c r="D1038" s="77"/>
      <c r="E1038" s="61"/>
      <c r="F1038" s="61"/>
      <c r="G1038" s="62"/>
    </row>
    <row r="1039" spans="1:7" x14ac:dyDescent="0.3">
      <c r="A1039" s="60"/>
      <c r="D1039" s="77"/>
      <c r="E1039" s="61"/>
      <c r="F1039" s="61"/>
      <c r="G1039" s="62"/>
    </row>
    <row r="1040" spans="1:7" x14ac:dyDescent="0.3">
      <c r="A1040" s="60"/>
      <c r="D1040" s="77"/>
      <c r="E1040" s="61"/>
      <c r="F1040" s="61"/>
      <c r="G1040" s="62"/>
    </row>
    <row r="1041" spans="1:7" x14ac:dyDescent="0.3">
      <c r="A1041" s="60"/>
      <c r="D1041" s="77"/>
      <c r="E1041" s="61"/>
      <c r="F1041" s="61"/>
      <c r="G1041" s="62"/>
    </row>
    <row r="1042" spans="1:7" x14ac:dyDescent="0.3">
      <c r="A1042" s="60"/>
      <c r="D1042" s="77"/>
      <c r="E1042" s="61"/>
      <c r="F1042" s="61"/>
      <c r="G1042" s="62"/>
    </row>
    <row r="1043" spans="1:7" x14ac:dyDescent="0.3">
      <c r="A1043" s="60"/>
      <c r="D1043" s="77"/>
      <c r="E1043" s="61"/>
      <c r="F1043" s="61"/>
      <c r="G1043" s="62"/>
    </row>
    <row r="1044" spans="1:7" x14ac:dyDescent="0.3">
      <c r="A1044" s="60"/>
      <c r="D1044" s="77"/>
      <c r="E1044" s="61"/>
      <c r="F1044" s="61"/>
      <c r="G1044" s="62"/>
    </row>
    <row r="1045" spans="1:7" x14ac:dyDescent="0.3">
      <c r="A1045" s="60"/>
      <c r="D1045" s="77"/>
      <c r="E1045" s="61"/>
      <c r="F1045" s="61"/>
      <c r="G1045" s="62"/>
    </row>
    <row r="1046" spans="1:7" x14ac:dyDescent="0.3">
      <c r="A1046" s="60"/>
      <c r="D1046" s="77"/>
      <c r="E1046" s="61"/>
      <c r="F1046" s="61"/>
      <c r="G1046" s="62"/>
    </row>
    <row r="1047" spans="1:7" x14ac:dyDescent="0.3">
      <c r="A1047" s="60"/>
      <c r="D1047" s="77"/>
      <c r="E1047" s="61"/>
      <c r="F1047" s="61"/>
      <c r="G1047" s="62"/>
    </row>
    <row r="1048" spans="1:7" x14ac:dyDescent="0.3">
      <c r="A1048" s="60"/>
      <c r="D1048" s="77"/>
      <c r="E1048" s="61"/>
      <c r="F1048" s="61"/>
      <c r="G1048" s="62"/>
    </row>
    <row r="1049" spans="1:7" x14ac:dyDescent="0.3">
      <c r="A1049" s="60"/>
      <c r="D1049" s="77"/>
      <c r="E1049" s="61"/>
      <c r="F1049" s="61"/>
      <c r="G1049" s="62"/>
    </row>
    <row r="1050" spans="1:7" x14ac:dyDescent="0.3">
      <c r="A1050" s="60"/>
      <c r="D1050" s="77"/>
      <c r="E1050" s="61"/>
      <c r="F1050" s="61"/>
      <c r="G1050" s="62"/>
    </row>
    <row r="1051" spans="1:7" x14ac:dyDescent="0.3">
      <c r="A1051" s="60"/>
      <c r="D1051" s="77"/>
      <c r="E1051" s="61"/>
      <c r="F1051" s="61"/>
      <c r="G1051" s="62"/>
    </row>
    <row r="1052" spans="1:7" x14ac:dyDescent="0.3">
      <c r="A1052" s="60"/>
      <c r="D1052" s="77"/>
      <c r="E1052" s="61"/>
      <c r="F1052" s="61"/>
      <c r="G1052" s="62"/>
    </row>
    <row r="1053" spans="1:7" x14ac:dyDescent="0.3">
      <c r="A1053" s="60"/>
      <c r="D1053" s="77"/>
      <c r="E1053" s="61"/>
      <c r="F1053" s="61"/>
      <c r="G1053" s="62"/>
    </row>
    <row r="1054" spans="1:7" x14ac:dyDescent="0.3">
      <c r="A1054" s="60"/>
      <c r="D1054" s="77"/>
      <c r="E1054" s="61"/>
      <c r="F1054" s="61"/>
      <c r="G1054" s="62"/>
    </row>
    <row r="1055" spans="1:7" x14ac:dyDescent="0.3">
      <c r="A1055" s="60"/>
      <c r="D1055" s="77"/>
      <c r="E1055" s="61"/>
      <c r="F1055" s="61"/>
      <c r="G1055" s="62"/>
    </row>
    <row r="1056" spans="1:7" x14ac:dyDescent="0.3">
      <c r="A1056" s="60"/>
      <c r="D1056" s="77"/>
      <c r="E1056" s="61"/>
      <c r="F1056" s="61"/>
      <c r="G1056" s="62"/>
    </row>
    <row r="1057" spans="1:7" x14ac:dyDescent="0.3">
      <c r="A1057" s="60"/>
      <c r="D1057" s="77"/>
      <c r="E1057" s="61"/>
      <c r="F1057" s="61"/>
      <c r="G1057" s="62"/>
    </row>
    <row r="1058" spans="1:7" x14ac:dyDescent="0.3">
      <c r="A1058" s="60"/>
      <c r="D1058" s="77"/>
      <c r="E1058" s="61"/>
      <c r="F1058" s="61"/>
      <c r="G1058" s="62"/>
    </row>
    <row r="1059" spans="1:7" x14ac:dyDescent="0.3">
      <c r="A1059" s="60"/>
      <c r="D1059" s="77"/>
      <c r="E1059" s="61"/>
      <c r="F1059" s="61"/>
      <c r="G1059" s="62"/>
    </row>
    <row r="1060" spans="1:7" x14ac:dyDescent="0.3">
      <c r="A1060" s="60"/>
      <c r="D1060" s="77"/>
      <c r="E1060" s="61"/>
      <c r="F1060" s="61"/>
      <c r="G1060" s="62"/>
    </row>
    <row r="1061" spans="1:7" x14ac:dyDescent="0.3">
      <c r="A1061" s="60"/>
      <c r="D1061" s="77"/>
      <c r="E1061" s="61"/>
      <c r="F1061" s="61"/>
      <c r="G1061" s="62"/>
    </row>
    <row r="1062" spans="1:7" x14ac:dyDescent="0.3">
      <c r="A1062" s="60"/>
      <c r="D1062" s="77"/>
      <c r="E1062" s="61"/>
      <c r="F1062" s="61"/>
      <c r="G1062" s="62"/>
    </row>
    <row r="1063" spans="1:7" x14ac:dyDescent="0.3">
      <c r="A1063" s="60"/>
      <c r="D1063" s="77"/>
      <c r="E1063" s="61"/>
      <c r="F1063" s="61"/>
      <c r="G1063" s="62"/>
    </row>
    <row r="1064" spans="1:7" x14ac:dyDescent="0.3">
      <c r="A1064" s="60"/>
      <c r="D1064" s="77"/>
      <c r="E1064" s="61"/>
      <c r="F1064" s="61"/>
      <c r="G1064" s="62"/>
    </row>
    <row r="1065" spans="1:7" x14ac:dyDescent="0.3">
      <c r="A1065" s="60"/>
      <c r="D1065" s="77"/>
      <c r="E1065" s="61"/>
      <c r="F1065" s="61"/>
      <c r="G1065" s="62"/>
    </row>
    <row r="1066" spans="1:7" x14ac:dyDescent="0.3">
      <c r="A1066" s="60"/>
      <c r="D1066" s="77"/>
      <c r="E1066" s="61"/>
      <c r="F1066" s="61"/>
      <c r="G1066" s="62"/>
    </row>
    <row r="1067" spans="1:7" x14ac:dyDescent="0.3">
      <c r="A1067" s="60"/>
      <c r="D1067" s="77"/>
      <c r="E1067" s="61"/>
      <c r="F1067" s="61"/>
      <c r="G1067" s="62"/>
    </row>
    <row r="1068" spans="1:7" x14ac:dyDescent="0.3">
      <c r="A1068" s="60"/>
      <c r="D1068" s="77"/>
      <c r="E1068" s="61"/>
      <c r="F1068" s="61"/>
      <c r="G1068" s="62"/>
    </row>
    <row r="1069" spans="1:7" x14ac:dyDescent="0.3">
      <c r="A1069" s="60"/>
      <c r="D1069" s="77"/>
      <c r="E1069" s="61"/>
      <c r="F1069" s="61"/>
      <c r="G1069" s="62"/>
    </row>
    <row r="1070" spans="1:7" x14ac:dyDescent="0.3">
      <c r="A1070" s="60"/>
      <c r="D1070" s="77"/>
      <c r="E1070" s="61"/>
      <c r="F1070" s="61"/>
      <c r="G1070" s="62"/>
    </row>
    <row r="1071" spans="1:7" x14ac:dyDescent="0.3">
      <c r="A1071" s="60"/>
      <c r="D1071" s="77"/>
      <c r="E1071" s="61"/>
      <c r="F1071" s="61"/>
      <c r="G1071" s="62"/>
    </row>
    <row r="1072" spans="1:7" x14ac:dyDescent="0.3">
      <c r="A1072" s="60"/>
      <c r="D1072" s="77"/>
      <c r="E1072" s="61"/>
      <c r="F1072" s="61"/>
      <c r="G1072" s="62"/>
    </row>
    <row r="1073" spans="1:7" x14ac:dyDescent="0.3">
      <c r="A1073" s="60"/>
      <c r="D1073" s="77"/>
      <c r="E1073" s="61"/>
      <c r="F1073" s="61"/>
      <c r="G1073" s="62"/>
    </row>
    <row r="1074" spans="1:7" x14ac:dyDescent="0.3">
      <c r="A1074" s="60"/>
      <c r="D1074" s="77"/>
      <c r="E1074" s="61"/>
      <c r="F1074" s="61"/>
      <c r="G1074" s="62"/>
    </row>
    <row r="1075" spans="1:7" x14ac:dyDescent="0.3">
      <c r="A1075" s="60"/>
      <c r="D1075" s="77"/>
      <c r="E1075" s="61"/>
      <c r="F1075" s="61"/>
      <c r="G1075" s="62"/>
    </row>
    <row r="1076" spans="1:7" x14ac:dyDescent="0.3">
      <c r="A1076" s="60"/>
      <c r="D1076" s="77"/>
      <c r="E1076" s="61"/>
      <c r="F1076" s="61"/>
      <c r="G1076" s="62"/>
    </row>
    <row r="1077" spans="1:7" x14ac:dyDescent="0.3">
      <c r="A1077" s="60"/>
      <c r="D1077" s="77"/>
      <c r="E1077" s="61"/>
      <c r="F1077" s="61"/>
      <c r="G1077" s="62"/>
    </row>
    <row r="1078" spans="1:7" x14ac:dyDescent="0.3">
      <c r="A1078" s="60"/>
      <c r="D1078" s="77"/>
      <c r="E1078" s="61"/>
      <c r="F1078" s="61"/>
      <c r="G1078" s="62"/>
    </row>
    <row r="1079" spans="1:7" x14ac:dyDescent="0.3">
      <c r="A1079" s="60"/>
      <c r="D1079" s="77"/>
      <c r="E1079" s="61"/>
      <c r="F1079" s="61"/>
      <c r="G1079" s="62"/>
    </row>
    <row r="1080" spans="1:7" x14ac:dyDescent="0.3">
      <c r="A1080" s="60"/>
      <c r="D1080" s="77"/>
      <c r="E1080" s="61"/>
      <c r="F1080" s="61"/>
      <c r="G1080" s="62"/>
    </row>
    <row r="1081" spans="1:7" x14ac:dyDescent="0.3">
      <c r="A1081" s="60"/>
      <c r="D1081" s="77"/>
      <c r="E1081" s="61"/>
      <c r="F1081" s="61"/>
      <c r="G1081" s="62"/>
    </row>
    <row r="1082" spans="1:7" x14ac:dyDescent="0.3">
      <c r="A1082" s="60"/>
      <c r="D1082" s="77"/>
      <c r="E1082" s="61"/>
      <c r="F1082" s="61"/>
      <c r="G1082" s="62"/>
    </row>
    <row r="1083" spans="1:7" x14ac:dyDescent="0.3">
      <c r="A1083" s="60"/>
      <c r="D1083" s="77"/>
      <c r="E1083" s="61"/>
      <c r="F1083" s="61"/>
      <c r="G1083" s="62"/>
    </row>
    <row r="1084" spans="1:7" x14ac:dyDescent="0.3">
      <c r="A1084" s="60"/>
      <c r="D1084" s="77"/>
      <c r="E1084" s="61"/>
      <c r="F1084" s="61"/>
      <c r="G1084" s="62"/>
    </row>
    <row r="1085" spans="1:7" x14ac:dyDescent="0.3">
      <c r="A1085" s="60"/>
      <c r="D1085" s="77"/>
      <c r="E1085" s="61"/>
      <c r="F1085" s="61"/>
      <c r="G1085" s="62"/>
    </row>
    <row r="1086" spans="1:7" x14ac:dyDescent="0.3">
      <c r="A1086" s="60"/>
      <c r="D1086" s="77"/>
      <c r="E1086" s="61"/>
      <c r="F1086" s="61"/>
      <c r="G1086" s="62"/>
    </row>
    <row r="1087" spans="1:7" x14ac:dyDescent="0.3">
      <c r="A1087" s="60"/>
      <c r="D1087" s="77"/>
      <c r="E1087" s="61"/>
      <c r="F1087" s="61"/>
      <c r="G1087" s="62"/>
    </row>
    <row r="1088" spans="1:7" x14ac:dyDescent="0.3">
      <c r="A1088" s="60"/>
      <c r="D1088" s="77"/>
      <c r="E1088" s="61"/>
      <c r="F1088" s="61"/>
      <c r="G1088" s="62"/>
    </row>
    <row r="1089" spans="1:7" x14ac:dyDescent="0.3">
      <c r="A1089" s="60"/>
      <c r="D1089" s="77"/>
      <c r="E1089" s="61"/>
      <c r="F1089" s="61"/>
      <c r="G1089" s="62"/>
    </row>
    <row r="1090" spans="1:7" x14ac:dyDescent="0.3">
      <c r="A1090" s="60"/>
      <c r="D1090" s="77"/>
      <c r="E1090" s="61"/>
      <c r="F1090" s="61"/>
      <c r="G1090" s="62"/>
    </row>
    <row r="1091" spans="1:7" x14ac:dyDescent="0.3">
      <c r="A1091" s="60"/>
      <c r="D1091" s="77"/>
      <c r="E1091" s="61"/>
      <c r="F1091" s="61"/>
      <c r="G1091" s="62"/>
    </row>
    <row r="1092" spans="1:7" x14ac:dyDescent="0.3">
      <c r="A1092" s="60"/>
      <c r="D1092" s="77"/>
      <c r="E1092" s="61"/>
      <c r="F1092" s="61"/>
      <c r="G1092" s="62"/>
    </row>
    <row r="1093" spans="1:7" x14ac:dyDescent="0.3">
      <c r="A1093" s="60"/>
      <c r="D1093" s="77"/>
      <c r="E1093" s="61"/>
      <c r="F1093" s="61"/>
      <c r="G1093" s="62"/>
    </row>
    <row r="1094" spans="1:7" x14ac:dyDescent="0.3">
      <c r="A1094" s="60"/>
      <c r="D1094" s="77"/>
      <c r="E1094" s="61"/>
      <c r="F1094" s="61"/>
      <c r="G1094" s="62"/>
    </row>
    <row r="1095" spans="1:7" x14ac:dyDescent="0.3">
      <c r="A1095" s="60"/>
      <c r="D1095" s="77"/>
      <c r="E1095" s="61"/>
      <c r="F1095" s="61"/>
      <c r="G1095" s="62"/>
    </row>
    <row r="1096" spans="1:7" x14ac:dyDescent="0.3">
      <c r="A1096" s="60"/>
      <c r="D1096" s="77"/>
      <c r="E1096" s="61"/>
      <c r="F1096" s="61"/>
      <c r="G1096" s="62"/>
    </row>
    <row r="1097" spans="1:7" x14ac:dyDescent="0.3">
      <c r="A1097" s="60"/>
      <c r="D1097" s="77"/>
      <c r="E1097" s="61"/>
      <c r="F1097" s="61"/>
      <c r="G1097" s="62"/>
    </row>
    <row r="1098" spans="1:7" x14ac:dyDescent="0.3">
      <c r="A1098" s="60"/>
      <c r="D1098" s="77"/>
      <c r="E1098" s="61"/>
      <c r="F1098" s="61"/>
      <c r="G1098" s="62"/>
    </row>
    <row r="1099" spans="1:7" x14ac:dyDescent="0.3">
      <c r="A1099" s="60"/>
      <c r="D1099" s="77"/>
      <c r="E1099" s="61"/>
      <c r="F1099" s="61"/>
      <c r="G1099" s="62"/>
    </row>
    <row r="1100" spans="1:7" x14ac:dyDescent="0.3">
      <c r="A1100" s="60"/>
      <c r="D1100" s="77"/>
      <c r="E1100" s="61"/>
      <c r="F1100" s="61"/>
      <c r="G1100" s="62"/>
    </row>
    <row r="1101" spans="1:7" x14ac:dyDescent="0.3">
      <c r="A1101" s="60"/>
      <c r="D1101" s="77"/>
      <c r="E1101" s="61"/>
      <c r="F1101" s="61"/>
      <c r="G1101" s="62"/>
    </row>
    <row r="1102" spans="1:7" x14ac:dyDescent="0.3">
      <c r="A1102" s="60"/>
      <c r="D1102" s="77"/>
      <c r="E1102" s="61"/>
      <c r="F1102" s="61"/>
      <c r="G1102" s="62"/>
    </row>
    <row r="1103" spans="1:7" x14ac:dyDescent="0.3">
      <c r="A1103" s="60"/>
      <c r="D1103" s="77"/>
      <c r="E1103" s="61"/>
      <c r="F1103" s="61"/>
      <c r="G1103" s="62"/>
    </row>
    <row r="1104" spans="1:7" x14ac:dyDescent="0.3">
      <c r="A1104" s="60"/>
      <c r="D1104" s="77"/>
      <c r="E1104" s="61"/>
      <c r="F1104" s="61"/>
      <c r="G1104" s="62"/>
    </row>
    <row r="1105" spans="1:7" x14ac:dyDescent="0.3">
      <c r="A1105" s="60"/>
      <c r="D1105" s="77"/>
      <c r="E1105" s="61"/>
      <c r="F1105" s="61"/>
      <c r="G1105" s="62"/>
    </row>
    <row r="1106" spans="1:7" x14ac:dyDescent="0.3">
      <c r="A1106" s="60"/>
      <c r="D1106" s="77"/>
      <c r="E1106" s="61"/>
      <c r="F1106" s="61"/>
      <c r="G1106" s="62"/>
    </row>
    <row r="1107" spans="1:7" x14ac:dyDescent="0.3">
      <c r="A1107" s="60"/>
      <c r="D1107" s="77"/>
      <c r="E1107" s="61"/>
      <c r="F1107" s="61"/>
      <c r="G1107" s="62"/>
    </row>
    <row r="1108" spans="1:7" x14ac:dyDescent="0.3">
      <c r="A1108" s="60"/>
      <c r="D1108" s="77"/>
      <c r="E1108" s="61"/>
      <c r="F1108" s="61"/>
      <c r="G1108" s="62"/>
    </row>
    <row r="1109" spans="1:7" x14ac:dyDescent="0.3">
      <c r="A1109" s="60"/>
      <c r="D1109" s="77"/>
      <c r="E1109" s="61"/>
      <c r="F1109" s="61"/>
      <c r="G1109" s="62"/>
    </row>
    <row r="1110" spans="1:7" x14ac:dyDescent="0.3">
      <c r="A1110" s="60"/>
      <c r="D1110" s="77"/>
      <c r="E1110" s="61"/>
      <c r="F1110" s="61"/>
      <c r="G1110" s="62"/>
    </row>
    <row r="1111" spans="1:7" x14ac:dyDescent="0.3">
      <c r="A1111" s="60"/>
      <c r="D1111" s="77"/>
      <c r="E1111" s="61"/>
      <c r="F1111" s="61"/>
      <c r="G1111" s="62"/>
    </row>
    <row r="1112" spans="1:7" x14ac:dyDescent="0.3">
      <c r="A1112" s="60"/>
      <c r="D1112" s="77"/>
      <c r="E1112" s="61"/>
      <c r="F1112" s="61"/>
      <c r="G1112" s="62"/>
    </row>
    <row r="1113" spans="1:7" x14ac:dyDescent="0.3">
      <c r="A1113" s="60"/>
      <c r="D1113" s="77"/>
      <c r="E1113" s="61"/>
      <c r="F1113" s="61"/>
      <c r="G1113" s="62"/>
    </row>
    <row r="1114" spans="1:7" x14ac:dyDescent="0.3">
      <c r="A1114" s="60"/>
      <c r="D1114" s="77"/>
      <c r="E1114" s="61"/>
      <c r="F1114" s="61"/>
      <c r="G1114" s="62"/>
    </row>
    <row r="1115" spans="1:7" x14ac:dyDescent="0.3">
      <c r="A1115" s="60"/>
      <c r="D1115" s="77"/>
      <c r="E1115" s="61"/>
      <c r="F1115" s="61"/>
      <c r="G1115" s="62"/>
    </row>
    <row r="1116" spans="1:7" x14ac:dyDescent="0.3">
      <c r="A1116" s="60"/>
      <c r="D1116" s="77"/>
      <c r="E1116" s="61"/>
      <c r="F1116" s="61"/>
      <c r="G1116" s="62"/>
    </row>
    <row r="1117" spans="1:7" x14ac:dyDescent="0.3">
      <c r="A1117" s="60"/>
      <c r="D1117" s="77"/>
      <c r="E1117" s="61"/>
      <c r="F1117" s="61"/>
      <c r="G1117" s="62"/>
    </row>
    <row r="1118" spans="1:7" x14ac:dyDescent="0.3">
      <c r="A1118" s="60"/>
      <c r="D1118" s="77"/>
      <c r="E1118" s="61"/>
      <c r="F1118" s="61"/>
      <c r="G1118" s="62"/>
    </row>
    <row r="1119" spans="1:7" x14ac:dyDescent="0.3">
      <c r="A1119" s="60"/>
      <c r="D1119" s="77"/>
      <c r="E1119" s="61"/>
      <c r="F1119" s="61"/>
      <c r="G1119" s="62"/>
    </row>
    <row r="1120" spans="1:7" x14ac:dyDescent="0.3">
      <c r="A1120" s="60"/>
      <c r="D1120" s="77"/>
      <c r="E1120" s="61"/>
      <c r="F1120" s="61"/>
      <c r="G1120" s="62"/>
    </row>
    <row r="1121" spans="1:7" x14ac:dyDescent="0.3">
      <c r="A1121" s="60"/>
      <c r="D1121" s="77"/>
      <c r="E1121" s="61"/>
      <c r="F1121" s="61"/>
      <c r="G1121" s="62"/>
    </row>
    <row r="1122" spans="1:7" x14ac:dyDescent="0.3">
      <c r="A1122" s="60"/>
      <c r="D1122" s="77"/>
      <c r="E1122" s="61"/>
      <c r="F1122" s="61"/>
      <c r="G1122" s="62"/>
    </row>
    <row r="1123" spans="1:7" x14ac:dyDescent="0.3">
      <c r="A1123" s="60"/>
      <c r="D1123" s="77"/>
      <c r="E1123" s="61"/>
      <c r="F1123" s="61"/>
      <c r="G1123" s="62"/>
    </row>
    <row r="1124" spans="1:7" x14ac:dyDescent="0.3">
      <c r="A1124" s="60"/>
      <c r="D1124" s="77"/>
      <c r="E1124" s="61"/>
      <c r="F1124" s="61"/>
      <c r="G1124" s="62"/>
    </row>
    <row r="1125" spans="1:7" x14ac:dyDescent="0.3">
      <c r="A1125" s="60"/>
      <c r="D1125" s="77"/>
      <c r="E1125" s="61"/>
      <c r="F1125" s="61"/>
      <c r="G1125" s="62"/>
    </row>
    <row r="1126" spans="1:7" x14ac:dyDescent="0.3">
      <c r="A1126" s="60"/>
      <c r="D1126" s="77"/>
      <c r="E1126" s="61"/>
      <c r="F1126" s="61"/>
      <c r="G1126" s="62"/>
    </row>
    <row r="1127" spans="1:7" x14ac:dyDescent="0.3">
      <c r="A1127" s="60"/>
      <c r="D1127" s="77"/>
      <c r="E1127" s="61"/>
      <c r="F1127" s="61"/>
      <c r="G1127" s="62"/>
    </row>
    <row r="1128" spans="1:7" x14ac:dyDescent="0.3">
      <c r="A1128" s="60"/>
      <c r="D1128" s="77"/>
      <c r="E1128" s="61"/>
      <c r="F1128" s="61"/>
      <c r="G1128" s="62"/>
    </row>
    <row r="1129" spans="1:7" x14ac:dyDescent="0.3">
      <c r="A1129" s="60"/>
      <c r="D1129" s="77"/>
      <c r="E1129" s="61"/>
      <c r="F1129" s="61"/>
      <c r="G1129" s="62"/>
    </row>
    <row r="1130" spans="1:7" x14ac:dyDescent="0.3">
      <c r="A1130" s="60"/>
      <c r="D1130" s="77"/>
      <c r="E1130" s="61"/>
      <c r="F1130" s="61"/>
      <c r="G1130" s="62"/>
    </row>
    <row r="1131" spans="1:7" x14ac:dyDescent="0.3">
      <c r="A1131" s="60"/>
      <c r="D1131" s="77"/>
      <c r="E1131" s="61"/>
      <c r="F1131" s="61"/>
      <c r="G1131" s="62"/>
    </row>
    <row r="1132" spans="1:7" x14ac:dyDescent="0.3">
      <c r="A1132" s="60"/>
      <c r="D1132" s="77"/>
      <c r="E1132" s="61"/>
      <c r="F1132" s="61"/>
      <c r="G1132" s="62"/>
    </row>
    <row r="1133" spans="1:7" x14ac:dyDescent="0.3">
      <c r="A1133" s="60"/>
      <c r="D1133" s="77"/>
      <c r="E1133" s="61"/>
      <c r="F1133" s="61"/>
      <c r="G1133" s="62"/>
    </row>
    <row r="1134" spans="1:7" x14ac:dyDescent="0.3">
      <c r="A1134" s="60"/>
      <c r="D1134" s="77"/>
      <c r="E1134" s="61"/>
      <c r="F1134" s="61"/>
      <c r="G1134" s="62"/>
    </row>
    <row r="1135" spans="1:7" x14ac:dyDescent="0.3">
      <c r="A1135" s="60"/>
      <c r="D1135" s="77"/>
      <c r="E1135" s="61"/>
      <c r="F1135" s="61"/>
      <c r="G1135" s="62"/>
    </row>
    <row r="1136" spans="1:7" x14ac:dyDescent="0.3">
      <c r="A1136" s="60"/>
      <c r="D1136" s="77"/>
      <c r="E1136" s="61"/>
      <c r="F1136" s="61"/>
      <c r="G1136" s="62"/>
    </row>
    <row r="1137" spans="1:7" x14ac:dyDescent="0.3">
      <c r="A1137" s="60"/>
      <c r="D1137" s="77"/>
      <c r="E1137" s="61"/>
      <c r="F1137" s="61"/>
      <c r="G1137" s="62"/>
    </row>
    <row r="1138" spans="1:7" x14ac:dyDescent="0.3">
      <c r="A1138" s="60"/>
      <c r="D1138" s="77"/>
      <c r="E1138" s="61"/>
      <c r="F1138" s="61"/>
      <c r="G1138" s="62"/>
    </row>
    <row r="1139" spans="1:7" x14ac:dyDescent="0.3">
      <c r="A1139" s="60"/>
      <c r="D1139" s="77"/>
      <c r="E1139" s="61"/>
      <c r="F1139" s="61"/>
      <c r="G1139" s="62"/>
    </row>
    <row r="1140" spans="1:7" x14ac:dyDescent="0.3">
      <c r="A1140" s="60"/>
      <c r="D1140" s="77"/>
      <c r="E1140" s="61"/>
      <c r="F1140" s="61"/>
      <c r="G1140" s="62"/>
    </row>
    <row r="1141" spans="1:7" x14ac:dyDescent="0.3">
      <c r="A1141" s="60"/>
      <c r="D1141" s="77"/>
      <c r="E1141" s="61"/>
      <c r="F1141" s="61"/>
      <c r="G1141" s="62"/>
    </row>
    <row r="1142" spans="1:7" x14ac:dyDescent="0.3">
      <c r="A1142" s="60"/>
      <c r="D1142" s="77"/>
      <c r="E1142" s="61"/>
      <c r="F1142" s="61"/>
      <c r="G1142" s="62"/>
    </row>
    <row r="1143" spans="1:7" x14ac:dyDescent="0.3">
      <c r="A1143" s="60"/>
      <c r="D1143" s="77"/>
      <c r="E1143" s="61"/>
      <c r="F1143" s="61"/>
      <c r="G1143" s="62"/>
    </row>
    <row r="1144" spans="1:7" x14ac:dyDescent="0.3">
      <c r="A1144" s="60"/>
      <c r="D1144" s="77"/>
      <c r="E1144" s="61"/>
      <c r="F1144" s="61"/>
      <c r="G1144" s="62"/>
    </row>
    <row r="1145" spans="1:7" x14ac:dyDescent="0.3">
      <c r="A1145" s="60"/>
      <c r="D1145" s="77"/>
      <c r="E1145" s="61"/>
      <c r="F1145" s="61"/>
      <c r="G1145" s="62"/>
    </row>
    <row r="1146" spans="1:7" x14ac:dyDescent="0.3">
      <c r="A1146" s="60"/>
      <c r="D1146" s="77"/>
      <c r="E1146" s="61"/>
      <c r="F1146" s="61"/>
      <c r="G1146" s="62"/>
    </row>
    <row r="1147" spans="1:7" x14ac:dyDescent="0.3">
      <c r="A1147" s="60"/>
      <c r="D1147" s="77"/>
      <c r="E1147" s="61"/>
      <c r="F1147" s="61"/>
      <c r="G1147" s="62"/>
    </row>
    <row r="1148" spans="1:7" x14ac:dyDescent="0.3">
      <c r="A1148" s="60"/>
      <c r="D1148" s="77"/>
      <c r="E1148" s="61"/>
      <c r="F1148" s="61"/>
      <c r="G1148" s="62"/>
    </row>
    <row r="1149" spans="1:7" x14ac:dyDescent="0.3">
      <c r="A1149" s="60"/>
      <c r="D1149" s="77"/>
      <c r="E1149" s="61"/>
      <c r="F1149" s="61"/>
      <c r="G1149" s="62"/>
    </row>
    <row r="1150" spans="1:7" x14ac:dyDescent="0.3">
      <c r="A1150" s="60"/>
      <c r="D1150" s="77"/>
      <c r="E1150" s="61"/>
      <c r="F1150" s="61"/>
      <c r="G1150" s="62"/>
    </row>
    <row r="1151" spans="1:7" x14ac:dyDescent="0.3">
      <c r="A1151" s="60"/>
      <c r="D1151" s="77"/>
      <c r="E1151" s="61"/>
      <c r="F1151" s="61"/>
      <c r="G1151" s="62"/>
    </row>
    <row r="1152" spans="1:7" x14ac:dyDescent="0.3">
      <c r="A1152" s="60"/>
      <c r="D1152" s="77"/>
      <c r="E1152" s="61"/>
      <c r="F1152" s="61"/>
      <c r="G1152" s="62"/>
    </row>
    <row r="1153" spans="1:7" x14ac:dyDescent="0.3">
      <c r="A1153" s="60"/>
      <c r="D1153" s="77"/>
      <c r="E1153" s="61"/>
      <c r="F1153" s="61"/>
      <c r="G1153" s="62"/>
    </row>
    <row r="1154" spans="1:7" x14ac:dyDescent="0.3">
      <c r="A1154" s="60"/>
      <c r="D1154" s="77"/>
      <c r="E1154" s="61"/>
      <c r="F1154" s="61"/>
      <c r="G1154" s="62"/>
    </row>
    <row r="1155" spans="1:7" x14ac:dyDescent="0.3">
      <c r="A1155" s="60"/>
      <c r="D1155" s="77"/>
      <c r="E1155" s="61"/>
      <c r="F1155" s="61"/>
      <c r="G1155" s="62"/>
    </row>
    <row r="1156" spans="1:7" x14ac:dyDescent="0.3">
      <c r="A1156" s="60"/>
      <c r="D1156" s="77"/>
      <c r="E1156" s="61"/>
      <c r="F1156" s="61"/>
      <c r="G1156" s="62"/>
    </row>
    <row r="1157" spans="1:7" x14ac:dyDescent="0.3">
      <c r="A1157" s="60"/>
      <c r="D1157" s="77"/>
      <c r="E1157" s="61"/>
      <c r="F1157" s="61"/>
      <c r="G1157" s="62"/>
    </row>
    <row r="1158" spans="1:7" x14ac:dyDescent="0.3">
      <c r="A1158" s="60"/>
      <c r="D1158" s="77"/>
      <c r="E1158" s="61"/>
      <c r="F1158" s="61"/>
      <c r="G1158" s="62"/>
    </row>
    <row r="1159" spans="1:7" x14ac:dyDescent="0.3">
      <c r="A1159" s="60"/>
      <c r="D1159" s="77"/>
      <c r="E1159" s="61"/>
      <c r="F1159" s="61"/>
      <c r="G1159" s="62"/>
    </row>
    <row r="1160" spans="1:7" x14ac:dyDescent="0.3">
      <c r="A1160" s="60"/>
      <c r="D1160" s="77"/>
      <c r="E1160" s="61"/>
      <c r="F1160" s="61"/>
      <c r="G1160" s="62"/>
    </row>
    <row r="1161" spans="1:7" x14ac:dyDescent="0.3">
      <c r="A1161" s="60"/>
      <c r="D1161" s="77"/>
      <c r="E1161" s="61"/>
      <c r="F1161" s="61"/>
      <c r="G1161" s="62"/>
    </row>
    <row r="1162" spans="1:7" x14ac:dyDescent="0.3">
      <c r="A1162" s="60"/>
      <c r="D1162" s="77"/>
      <c r="E1162" s="61"/>
      <c r="F1162" s="61"/>
      <c r="G1162" s="62"/>
    </row>
    <row r="1163" spans="1:7" x14ac:dyDescent="0.3">
      <c r="A1163" s="60"/>
      <c r="D1163" s="77"/>
      <c r="E1163" s="61"/>
      <c r="F1163" s="61"/>
      <c r="G1163" s="62"/>
    </row>
    <row r="1164" spans="1:7" x14ac:dyDescent="0.3">
      <c r="A1164" s="60"/>
      <c r="D1164" s="77"/>
      <c r="E1164" s="61"/>
      <c r="F1164" s="61"/>
      <c r="G1164" s="62"/>
    </row>
    <row r="1165" spans="1:7" x14ac:dyDescent="0.3">
      <c r="A1165" s="60"/>
      <c r="D1165" s="77"/>
      <c r="E1165" s="61"/>
      <c r="F1165" s="61"/>
      <c r="G1165" s="62"/>
    </row>
    <row r="1166" spans="1:7" x14ac:dyDescent="0.3">
      <c r="A1166" s="60"/>
      <c r="D1166" s="77"/>
      <c r="E1166" s="61"/>
      <c r="F1166" s="61"/>
      <c r="G1166" s="62"/>
    </row>
    <row r="1167" spans="1:7" x14ac:dyDescent="0.3">
      <c r="A1167" s="60"/>
      <c r="D1167" s="77"/>
      <c r="E1167" s="61"/>
      <c r="F1167" s="61"/>
      <c r="G1167" s="62"/>
    </row>
    <row r="1168" spans="1:7" x14ac:dyDescent="0.3">
      <c r="A1168" s="60"/>
      <c r="D1168" s="77"/>
      <c r="E1168" s="61"/>
      <c r="F1168" s="61"/>
      <c r="G1168" s="62"/>
    </row>
    <row r="1169" spans="1:7" x14ac:dyDescent="0.3">
      <c r="A1169" s="60"/>
      <c r="D1169" s="77"/>
      <c r="E1169" s="61"/>
      <c r="F1169" s="61"/>
      <c r="G1169" s="62"/>
    </row>
    <row r="1170" spans="1:7" x14ac:dyDescent="0.3">
      <c r="A1170" s="60"/>
      <c r="D1170" s="77"/>
      <c r="E1170" s="61"/>
      <c r="F1170" s="61"/>
      <c r="G1170" s="62"/>
    </row>
    <row r="1171" spans="1:7" x14ac:dyDescent="0.3">
      <c r="A1171" s="60"/>
      <c r="D1171" s="77"/>
      <c r="E1171" s="61"/>
      <c r="F1171" s="61"/>
      <c r="G1171" s="62"/>
    </row>
    <row r="1172" spans="1:7" x14ac:dyDescent="0.3">
      <c r="A1172" s="60"/>
      <c r="D1172" s="77"/>
      <c r="E1172" s="61"/>
      <c r="F1172" s="61"/>
      <c r="G1172" s="62"/>
    </row>
    <row r="1173" spans="1:7" x14ac:dyDescent="0.3">
      <c r="A1173" s="60"/>
      <c r="D1173" s="77"/>
      <c r="E1173" s="61"/>
      <c r="F1173" s="61"/>
      <c r="G1173" s="62"/>
    </row>
    <row r="1174" spans="1:7" x14ac:dyDescent="0.3">
      <c r="A1174" s="60"/>
      <c r="D1174" s="77"/>
      <c r="E1174" s="61"/>
      <c r="F1174" s="61"/>
      <c r="G1174" s="62"/>
    </row>
    <row r="1175" spans="1:7" x14ac:dyDescent="0.3">
      <c r="A1175" s="60"/>
      <c r="D1175" s="77"/>
      <c r="E1175" s="61"/>
      <c r="F1175" s="61"/>
      <c r="G1175" s="62"/>
    </row>
    <row r="1176" spans="1:7" x14ac:dyDescent="0.3">
      <c r="A1176" s="60"/>
      <c r="D1176" s="77"/>
      <c r="E1176" s="61"/>
      <c r="F1176" s="61"/>
      <c r="G1176" s="62"/>
    </row>
    <row r="1177" spans="1:7" x14ac:dyDescent="0.3">
      <c r="A1177" s="60"/>
      <c r="D1177" s="77"/>
      <c r="E1177" s="61"/>
      <c r="F1177" s="61"/>
      <c r="G1177" s="62"/>
    </row>
    <row r="1178" spans="1:7" x14ac:dyDescent="0.3">
      <c r="A1178" s="60"/>
      <c r="D1178" s="77"/>
      <c r="E1178" s="61"/>
      <c r="F1178" s="61"/>
      <c r="G1178" s="62"/>
    </row>
    <row r="1179" spans="1:7" x14ac:dyDescent="0.3">
      <c r="A1179" s="60"/>
      <c r="D1179" s="77"/>
      <c r="E1179" s="61"/>
      <c r="F1179" s="61"/>
      <c r="G1179" s="62"/>
    </row>
    <row r="1180" spans="1:7" x14ac:dyDescent="0.3">
      <c r="A1180" s="60"/>
      <c r="D1180" s="77"/>
      <c r="E1180" s="61"/>
      <c r="F1180" s="61"/>
      <c r="G1180" s="62"/>
    </row>
    <row r="1181" spans="1:7" x14ac:dyDescent="0.3">
      <c r="A1181" s="60"/>
      <c r="D1181" s="77"/>
      <c r="E1181" s="61"/>
      <c r="F1181" s="61"/>
      <c r="G1181" s="62"/>
    </row>
    <row r="1182" spans="1:7" x14ac:dyDescent="0.3">
      <c r="A1182" s="60"/>
      <c r="D1182" s="77"/>
      <c r="E1182" s="61"/>
      <c r="F1182" s="61"/>
      <c r="G1182" s="62"/>
    </row>
    <row r="1183" spans="1:7" x14ac:dyDescent="0.3">
      <c r="A1183" s="60"/>
      <c r="D1183" s="77"/>
      <c r="E1183" s="61"/>
      <c r="F1183" s="61"/>
      <c r="G1183" s="62"/>
    </row>
    <row r="1184" spans="1:7" x14ac:dyDescent="0.3">
      <c r="A1184" s="60"/>
      <c r="D1184" s="77"/>
      <c r="E1184" s="61"/>
      <c r="F1184" s="61"/>
      <c r="G1184" s="62"/>
    </row>
    <row r="1185" spans="1:7" x14ac:dyDescent="0.3">
      <c r="A1185" s="60"/>
      <c r="D1185" s="77"/>
      <c r="E1185" s="61"/>
      <c r="F1185" s="61"/>
      <c r="G1185" s="62"/>
    </row>
    <row r="1186" spans="1:7" x14ac:dyDescent="0.3">
      <c r="A1186" s="60"/>
      <c r="D1186" s="77"/>
      <c r="E1186" s="61"/>
      <c r="F1186" s="61"/>
      <c r="G1186" s="62"/>
    </row>
    <row r="1187" spans="1:7" ht="15.75" customHeight="1" x14ac:dyDescent="0.3">
      <c r="A1187" s="60"/>
      <c r="D1187" s="77"/>
      <c r="E1187" s="61"/>
      <c r="F1187" s="61"/>
      <c r="G1187" s="62"/>
    </row>
    <row r="1188" spans="1:7" ht="15.75" customHeight="1" x14ac:dyDescent="0.3">
      <c r="A1188" s="60"/>
      <c r="D1188" s="77"/>
      <c r="E1188" s="61"/>
      <c r="F1188" s="61"/>
      <c r="G1188" s="62"/>
    </row>
    <row r="1189" spans="1:7" ht="15.75" customHeight="1" x14ac:dyDescent="0.3">
      <c r="A1189" s="60"/>
      <c r="D1189" s="77"/>
      <c r="E1189" s="61"/>
      <c r="F1189" s="61"/>
      <c r="G1189" s="62"/>
    </row>
    <row r="1190" spans="1:7" ht="15.75" customHeight="1" x14ac:dyDescent="0.3">
      <c r="A1190" s="60"/>
      <c r="D1190" s="77"/>
      <c r="E1190" s="61"/>
      <c r="F1190" s="61"/>
      <c r="G1190" s="62"/>
    </row>
    <row r="1191" spans="1:7" ht="15.75" customHeight="1" x14ac:dyDescent="0.3">
      <c r="A1191" s="60"/>
      <c r="D1191" s="77"/>
      <c r="E1191" s="61"/>
      <c r="F1191" s="61"/>
      <c r="G1191" s="62"/>
    </row>
    <row r="1192" spans="1:7" ht="15.75" customHeight="1" x14ac:dyDescent="0.3">
      <c r="A1192" s="60"/>
      <c r="D1192" s="77"/>
      <c r="E1192" s="61"/>
      <c r="F1192" s="61"/>
      <c r="G1192" s="62"/>
    </row>
    <row r="1193" spans="1:7" ht="15.75" customHeight="1" x14ac:dyDescent="0.3">
      <c r="A1193" s="60"/>
      <c r="D1193" s="77"/>
      <c r="E1193" s="61"/>
      <c r="F1193" s="61"/>
      <c r="G1193" s="62"/>
    </row>
    <row r="1194" spans="1:7" ht="15.75" customHeight="1" x14ac:dyDescent="0.3">
      <c r="A1194" s="60"/>
      <c r="D1194" s="77"/>
      <c r="E1194" s="61"/>
      <c r="F1194" s="61"/>
      <c r="G1194" s="62"/>
    </row>
    <row r="1195" spans="1:7" ht="15.75" customHeight="1" x14ac:dyDescent="0.3">
      <c r="A1195" s="60"/>
      <c r="D1195" s="77"/>
      <c r="E1195" s="61"/>
      <c r="F1195" s="61"/>
      <c r="G1195" s="62"/>
    </row>
    <row r="1196" spans="1:7" ht="15.75" customHeight="1" x14ac:dyDescent="0.3">
      <c r="A1196" s="60"/>
      <c r="D1196" s="77"/>
      <c r="E1196" s="61"/>
      <c r="F1196" s="61"/>
      <c r="G1196" s="62"/>
    </row>
    <row r="1197" spans="1:7" ht="15.75" customHeight="1" x14ac:dyDescent="0.3">
      <c r="A1197" s="60"/>
      <c r="D1197" s="77"/>
      <c r="E1197" s="61"/>
      <c r="F1197" s="61"/>
      <c r="G1197" s="62"/>
    </row>
    <row r="1198" spans="1:7" ht="15.75" customHeight="1" x14ac:dyDescent="0.3">
      <c r="A1198" s="60"/>
      <c r="D1198" s="77"/>
      <c r="E1198" s="61"/>
      <c r="F1198" s="61"/>
      <c r="G1198" s="62"/>
    </row>
    <row r="1199" spans="1:7" ht="15.75" customHeight="1" x14ac:dyDescent="0.3">
      <c r="A1199" s="60"/>
      <c r="D1199" s="77"/>
      <c r="E1199" s="61"/>
      <c r="F1199" s="61"/>
      <c r="G1199" s="62"/>
    </row>
    <row r="1200" spans="1:7" ht="15.75" customHeight="1" x14ac:dyDescent="0.3">
      <c r="A1200" s="60"/>
      <c r="D1200" s="77"/>
      <c r="E1200" s="61"/>
      <c r="F1200" s="61"/>
      <c r="G1200" s="62"/>
    </row>
    <row r="1201" spans="1:7" ht="15.75" customHeight="1" x14ac:dyDescent="0.3">
      <c r="A1201" s="60"/>
      <c r="D1201" s="77"/>
      <c r="E1201" s="61"/>
      <c r="F1201" s="61"/>
      <c r="G1201" s="62"/>
    </row>
    <row r="1202" spans="1:7" ht="15.75" customHeight="1" x14ac:dyDescent="0.3">
      <c r="A1202" s="60"/>
      <c r="D1202" s="77"/>
      <c r="E1202" s="61"/>
      <c r="F1202" s="61"/>
      <c r="G1202" s="62"/>
    </row>
    <row r="1203" spans="1:7" ht="15.75" customHeight="1" x14ac:dyDescent="0.3">
      <c r="A1203" s="60"/>
      <c r="D1203" s="77"/>
      <c r="E1203" s="61"/>
      <c r="F1203" s="61"/>
      <c r="G1203" s="62"/>
    </row>
    <row r="1204" spans="1:7" ht="15.75" customHeight="1" x14ac:dyDescent="0.3">
      <c r="A1204" s="60"/>
      <c r="D1204" s="77"/>
      <c r="E1204" s="61"/>
      <c r="F1204" s="61"/>
      <c r="G1204" s="62"/>
    </row>
    <row r="1205" spans="1:7" ht="15.75" customHeight="1" x14ac:dyDescent="0.3">
      <c r="A1205" s="60"/>
      <c r="D1205" s="77"/>
      <c r="E1205" s="61"/>
      <c r="F1205" s="61"/>
      <c r="G1205" s="62"/>
    </row>
    <row r="1206" spans="1:7" ht="15.75" customHeight="1" x14ac:dyDescent="0.3">
      <c r="A1206" s="60"/>
      <c r="D1206" s="77"/>
      <c r="E1206" s="61"/>
      <c r="F1206" s="61"/>
      <c r="G1206" s="62"/>
    </row>
    <row r="1207" spans="1:7" ht="15.75" customHeight="1" x14ac:dyDescent="0.3">
      <c r="A1207" s="60"/>
      <c r="D1207" s="77"/>
      <c r="E1207" s="61"/>
      <c r="F1207" s="61"/>
      <c r="G1207" s="62"/>
    </row>
    <row r="1208" spans="1:7" ht="15.75" customHeight="1" x14ac:dyDescent="0.3">
      <c r="A1208" s="60"/>
      <c r="D1208" s="77"/>
      <c r="E1208" s="61"/>
      <c r="F1208" s="61"/>
      <c r="G1208" s="62"/>
    </row>
    <row r="1209" spans="1:7" ht="15.75" customHeight="1" x14ac:dyDescent="0.3">
      <c r="A1209" s="60"/>
      <c r="D1209" s="77"/>
      <c r="E1209" s="61"/>
      <c r="F1209" s="61"/>
      <c r="G1209" s="62"/>
    </row>
    <row r="1210" spans="1:7" ht="15.75" customHeight="1" x14ac:dyDescent="0.3">
      <c r="A1210" s="60"/>
      <c r="D1210" s="77"/>
      <c r="E1210" s="61"/>
      <c r="F1210" s="61"/>
      <c r="G1210" s="62"/>
    </row>
    <row r="1211" spans="1:7" ht="15.75" customHeight="1" x14ac:dyDescent="0.3">
      <c r="A1211" s="60"/>
      <c r="D1211" s="77"/>
      <c r="E1211" s="61"/>
      <c r="F1211" s="61"/>
      <c r="G1211" s="62"/>
    </row>
    <row r="1212" spans="1:7" ht="15.75" customHeight="1" x14ac:dyDescent="0.3"/>
  </sheetData>
  <mergeCells count="22">
    <mergeCell ref="A333:F333"/>
    <mergeCell ref="B314:F314"/>
    <mergeCell ref="B324:F324"/>
    <mergeCell ref="A325:F325"/>
    <mergeCell ref="A326:F326"/>
    <mergeCell ref="A327:F327"/>
    <mergeCell ref="A328:F328"/>
    <mergeCell ref="A329:F329"/>
    <mergeCell ref="A330:F330"/>
    <mergeCell ref="A331:F331"/>
    <mergeCell ref="A332:F332"/>
    <mergeCell ref="B15:D15"/>
    <mergeCell ref="B19:D19"/>
    <mergeCell ref="B21:F21"/>
    <mergeCell ref="B22:F22"/>
    <mergeCell ref="A286:F286"/>
    <mergeCell ref="B9:D9"/>
    <mergeCell ref="A1:G1"/>
    <mergeCell ref="A2:G2"/>
    <mergeCell ref="A3:G3"/>
    <mergeCell ref="A4:G4"/>
    <mergeCell ref="A5:G5"/>
  </mergeCells>
  <phoneticPr fontId="31" type="noConversion"/>
  <printOptions horizontalCentered="1"/>
  <pageMargins left="0.31496062992125984" right="0.31496062992125984" top="0.59055118110236227" bottom="0.31496062992125984" header="0.31496062992125984" footer="0.31496062992125984"/>
  <pageSetup scale="60" fitToWidth="25" fitToHeight="3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SAN JACINTO</vt:lpstr>
      <vt:lpstr>'SAN JACINTO'!Área_de_impresión</vt:lpstr>
      <vt:lpstr>'SAN JACINTO'!Títulos_a_imprimir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SMAL</dc:creator>
  <cp:lastModifiedBy>Xenia Rivera</cp:lastModifiedBy>
  <cp:lastPrinted>2024-11-05T04:29:48Z</cp:lastPrinted>
  <dcterms:created xsi:type="dcterms:W3CDTF">2024-11-01T08:14:56Z</dcterms:created>
  <dcterms:modified xsi:type="dcterms:W3CDTF">2024-11-21T15:57:56Z</dcterms:modified>
</cp:coreProperties>
</file>